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附表2-2南华县扶贫项目公益性资产管理台账" sheetId="2" r:id="rId1"/>
    <sheet name="南华县扶贫项目到户类资产管理台账" sheetId="3" r:id="rId2"/>
  </sheets>
  <definedNames>
    <definedName name="_xlnm._FilterDatabase" localSheetId="0" hidden="1">'附表2-2南华县扶贫项目公益性资产管理台账'!$A$5:$U$41</definedName>
  </definedNames>
  <calcPr calcId="144525"/>
</workbook>
</file>

<file path=xl/sharedStrings.xml><?xml version="1.0" encoding="utf-8"?>
<sst xmlns="http://schemas.openxmlformats.org/spreadsheetml/2006/main" count="458" uniqueCount="181">
  <si>
    <t>附表2-2：</t>
  </si>
  <si>
    <t>南华县扶贫项目公益性资产管理台账</t>
  </si>
  <si>
    <t>填报单位：马街镇人民政府                          填报时间：2021年10月15日         单位：万元、户、人</t>
  </si>
  <si>
    <t>序号</t>
  </si>
  <si>
    <t>资产名称</t>
  </si>
  <si>
    <t>资产类别</t>
  </si>
  <si>
    <t>资产编号</t>
  </si>
  <si>
    <t>产权归属</t>
  </si>
  <si>
    <t>建设时间</t>
  </si>
  <si>
    <t>预计使用年限</t>
  </si>
  <si>
    <t>数量</t>
  </si>
  <si>
    <t>原始价值</t>
  </si>
  <si>
    <t>资金来源</t>
  </si>
  <si>
    <t>折旧</t>
  </si>
  <si>
    <t>净值</t>
  </si>
  <si>
    <t>所有权人</t>
  </si>
  <si>
    <t>使用权人</t>
  </si>
  <si>
    <t>收益权人</t>
  </si>
  <si>
    <t>管护责任人</t>
  </si>
  <si>
    <t>受益对象</t>
  </si>
  <si>
    <t>资产主管单位</t>
  </si>
  <si>
    <t>户数</t>
  </si>
  <si>
    <t>人数</t>
  </si>
  <si>
    <t>合计</t>
  </si>
  <si>
    <t>2013年度小计</t>
  </si>
  <si>
    <t>威车村委会平田小组村组道路硬化</t>
  </si>
  <si>
    <t>道路设施类</t>
  </si>
  <si>
    <t>NHDLSS-MJ-WC-</t>
  </si>
  <si>
    <t>威车村委会</t>
  </si>
  <si>
    <t>5.8km</t>
  </si>
  <si>
    <t>财政专项扶贫资金</t>
  </si>
  <si>
    <t>平田村民小组</t>
  </si>
  <si>
    <t>县扶贫办</t>
  </si>
  <si>
    <t>法空村委会迆头村村组道路硬化</t>
  </si>
  <si>
    <t>NHDLSS-MJ-FK-001</t>
  </si>
  <si>
    <t>法空村委会</t>
  </si>
  <si>
    <t>3km</t>
  </si>
  <si>
    <t>迆头村民小组</t>
  </si>
  <si>
    <t>法空村委会村关郎村村组道路硬化</t>
  </si>
  <si>
    <t>NHDLSS-MJ-FK-002</t>
  </si>
  <si>
    <t>3.4km</t>
  </si>
  <si>
    <t>关郎村民小组</t>
  </si>
  <si>
    <t>官上村委会官上小组道路硬化</t>
  </si>
  <si>
    <t>NHDLSS-MJ-GS-001</t>
  </si>
  <si>
    <t>官上村委会</t>
  </si>
  <si>
    <t>0.3km</t>
  </si>
  <si>
    <t>官上村民小组</t>
  </si>
  <si>
    <t>官上村委会羊街小组道路硬化</t>
  </si>
  <si>
    <t>NHDLSS-MJ-GS-002</t>
  </si>
  <si>
    <t>1.2km</t>
  </si>
  <si>
    <t>羊街村民小组</t>
  </si>
  <si>
    <t>法空村委会阿七村、大石房小组道路硬化</t>
  </si>
  <si>
    <t>NHDLSS-MJ-FK-003</t>
  </si>
  <si>
    <t>4KM</t>
  </si>
  <si>
    <t>阿七村、大石房村民小组</t>
  </si>
  <si>
    <t>法空村委会大平掌、新村、后山小组道路硬化</t>
  </si>
  <si>
    <t>NHDLSS-MJ-FK-004</t>
  </si>
  <si>
    <t>5KM</t>
  </si>
  <si>
    <t>大平掌、新村、后山村民小组</t>
  </si>
  <si>
    <t>法空村委会行政村整村推进人畜饮水工程</t>
  </si>
  <si>
    <t>水利设施类</t>
  </si>
  <si>
    <t>NHSL-MJ-FK-001</t>
  </si>
  <si>
    <t>9个</t>
  </si>
  <si>
    <t>后山、上村、大石房、新村、阿七村村民小组</t>
  </si>
  <si>
    <t>法空村委会行政村整村推进坝塘工程</t>
  </si>
  <si>
    <t>NHSL-MJ-FK-002</t>
  </si>
  <si>
    <t>5250m³</t>
  </si>
  <si>
    <t>法空村委会行政村整村推进村间道路硬化</t>
  </si>
  <si>
    <t>NHDLSS-MJ-FK-005</t>
  </si>
  <si>
    <t>2.7KM</t>
  </si>
  <si>
    <t>新村、阿七村、上村、大石房村民小组</t>
  </si>
  <si>
    <t>威车村委会平田小组深度贫困自然村整村推进道路硬化</t>
  </si>
  <si>
    <t>6.7KM</t>
  </si>
  <si>
    <t>波罗村委会武官村、六家田小组道路硬化</t>
  </si>
  <si>
    <t>NHDLSS-MJ-BL-001</t>
  </si>
  <si>
    <t>波罗村委会</t>
  </si>
  <si>
    <t>6.002KM</t>
  </si>
  <si>
    <t>武官村、六家田村民小组</t>
  </si>
  <si>
    <t>波罗村委会三家村、龙树平掌小组道路硬化</t>
  </si>
  <si>
    <t>NHDLSS-MJ-BL-002</t>
  </si>
  <si>
    <t>4.002KM</t>
  </si>
  <si>
    <t>三家村、龙树平掌村民小组</t>
  </si>
  <si>
    <t>波罗村委会龙树山、水沟头、核桃树、三家村、白沙田、六家田小组道路硬化</t>
  </si>
  <si>
    <t>NHDLSS-MJ-BL-003</t>
  </si>
  <si>
    <t>2.667KM</t>
  </si>
  <si>
    <t>龙树山、水沟头、核桃树、三家村、白沙田、六家田村民小组</t>
  </si>
  <si>
    <t>波罗村委会白沙田小组三面光沟</t>
  </si>
  <si>
    <t>NHSL-MJ-BL-001</t>
  </si>
  <si>
    <t>1.462KM</t>
  </si>
  <si>
    <t>白沙田村民小组</t>
  </si>
  <si>
    <t>2014年度小计</t>
  </si>
  <si>
    <t>马街村委会山头村小组道路硬化</t>
  </si>
  <si>
    <t>NHDLSS-MJ-MJ-001</t>
  </si>
  <si>
    <t>马街村委会</t>
  </si>
  <si>
    <t>2.1KM</t>
  </si>
  <si>
    <t>山头村民小组</t>
  </si>
  <si>
    <t>威车村委会下发卡小组道路硬化</t>
  </si>
  <si>
    <t>2.812KM</t>
  </si>
  <si>
    <t>下法卡村民小组</t>
  </si>
  <si>
    <t>下发卡村民小组</t>
  </si>
  <si>
    <t>威车村委会丁家村小组道路硬化</t>
  </si>
  <si>
    <t>2.27KM</t>
  </si>
  <si>
    <t>丁家村小组</t>
  </si>
  <si>
    <t>波罗村委会六家田小组道路硬化</t>
  </si>
  <si>
    <t>NHDLSS-MJ-BL-004</t>
  </si>
  <si>
    <t>2.37KM</t>
  </si>
  <si>
    <t>六家田村民小组</t>
  </si>
  <si>
    <t>缴板村委会大河边小组道路硬化</t>
  </si>
  <si>
    <t>NHDLSS-MJ-JB-001</t>
  </si>
  <si>
    <t>缴板村委会</t>
  </si>
  <si>
    <t>2.01KM</t>
  </si>
  <si>
    <t>大河边村民小组</t>
  </si>
  <si>
    <t>NHDLSS-MJ-JB-002</t>
  </si>
  <si>
    <t>4.8KM</t>
  </si>
  <si>
    <t>缴板村委会大水井小组道路硬化</t>
  </si>
  <si>
    <t>NHDLSS-MJ-JB-003</t>
  </si>
  <si>
    <t>2KM</t>
  </si>
  <si>
    <t>大水井村民小组</t>
  </si>
  <si>
    <t>2015年度小计</t>
  </si>
  <si>
    <t>NHDLSS-MJ-JB-004</t>
  </si>
  <si>
    <t>2.926KM</t>
  </si>
  <si>
    <t>沙坦郎村委会上村小组道路硬化</t>
  </si>
  <si>
    <t>NHDLSS-MJ-STL-001</t>
  </si>
  <si>
    <t>沙坦郎村委会</t>
  </si>
  <si>
    <t>1.5KM</t>
  </si>
  <si>
    <t>上村村民小组</t>
  </si>
  <si>
    <t>波罗村委会白沙田小组沟渠建设</t>
  </si>
  <si>
    <t>NHSL-MJ-BL-002</t>
  </si>
  <si>
    <t>2.274KM</t>
  </si>
  <si>
    <t>波罗村委会武官村小组沟渠建设</t>
  </si>
  <si>
    <t>NHSL-MJ-BL-003</t>
  </si>
  <si>
    <t>0.271KM</t>
  </si>
  <si>
    <t>武官村民小组</t>
  </si>
  <si>
    <t>波罗村委会三家村小组沟渠建设</t>
  </si>
  <si>
    <t>NHSL-MJ-BL-004</t>
  </si>
  <si>
    <t>1.73KM</t>
  </si>
  <si>
    <t>三家村民小组</t>
  </si>
  <si>
    <t>波罗村委会水沟头村小组沟渠建设</t>
  </si>
  <si>
    <t>NHSL-MJ-BL-005</t>
  </si>
  <si>
    <t>1.06KM</t>
  </si>
  <si>
    <t>水沟头村民小组</t>
  </si>
  <si>
    <t>填表说明：１.资产名称填“南华县扶贫资产确权登记工作指引表”中具体的类别小项，如ＸＸＸ村委会（社区）ＸＸＸ村小坝塘。２.资产编号按南华+资产类别-乡镇-行政村的第一个大写字母-编号填报，如：南华县龙川镇火星社区水利类别的第1个资产编号为NHSL-LC-HX-001；3.资产原始价值填项目实际投入金额；4.资金来源填财政专项扶贫资金、财政涉农整合资金、单位（部门）扶贫帮扶资金、金融扶贫贷款、东西部扶贫协作资金、社会帮扶（捐赠）资金等；5.折旧按国有资产、集体资产相关规定填写；</t>
  </si>
  <si>
    <t>附表2-3：</t>
  </si>
  <si>
    <t>南华县扶贫项目到户类资产管理台账</t>
  </si>
  <si>
    <t>填报单位：马街镇人民政府                  填报时间：2021年10月15日         单位：万元、户、人</t>
  </si>
  <si>
    <t>2013年易地搬迁项目</t>
  </si>
  <si>
    <t>住房保障类</t>
  </si>
  <si>
    <t>NHZFBZ-MJ-001</t>
  </si>
  <si>
    <t>农户</t>
  </si>
  <si>
    <t>3户</t>
  </si>
  <si>
    <t>法空迆头村核桃种植</t>
  </si>
  <si>
    <t>种植业</t>
  </si>
  <si>
    <t>NHCY-MJ-FK-001</t>
  </si>
  <si>
    <t>200亩</t>
  </si>
  <si>
    <t>法空关郎村核桃种植</t>
  </si>
  <si>
    <t>NHCY-MJ-FK-002</t>
  </si>
  <si>
    <t>120亩</t>
  </si>
  <si>
    <t>2013年扶贫安居工程</t>
  </si>
  <si>
    <t>NHZFBZ-MJ-002</t>
  </si>
  <si>
    <t>14户</t>
  </si>
  <si>
    <t>生物质燃灶</t>
  </si>
  <si>
    <t>产业发展</t>
  </si>
  <si>
    <t>NHCY-MJ-JB-001</t>
  </si>
  <si>
    <t>24套</t>
  </si>
  <si>
    <t>2014年度易地扶贫搬迁项目</t>
  </si>
  <si>
    <t>NHZFBZ-MJ-003</t>
  </si>
  <si>
    <t>9户</t>
  </si>
  <si>
    <t>2014年度扶贫安居工程项目</t>
  </si>
  <si>
    <t>NHZFBZ-MJ-004</t>
  </si>
  <si>
    <t>13户</t>
  </si>
  <si>
    <t>2015年度易地扶贫搬迁项目</t>
  </si>
  <si>
    <t>NHZFBZ-MJ-005</t>
  </si>
  <si>
    <t>24户</t>
  </si>
  <si>
    <t>2015年缴板新建安居房</t>
  </si>
  <si>
    <t>NHZFBZ-MJ-JB-001</t>
  </si>
  <si>
    <t>2015年度沙坦郎整村推进新建安居房</t>
  </si>
  <si>
    <t>NHZFBZ-MJ-STL-001</t>
  </si>
  <si>
    <t>5户</t>
  </si>
  <si>
    <t>2015年度波罗整村推进安居工程</t>
  </si>
  <si>
    <t>NHZFBZ-MJ-BL-001</t>
  </si>
  <si>
    <t>20户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</si>
</sst>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黑体"/>
      <charset val="134"/>
    </font>
    <font>
      <sz val="6"/>
      <color theme="1"/>
      <name val="黑体"/>
      <charset val="134"/>
    </font>
    <font>
      <sz val="9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10"/>
      <color theme="1"/>
      <name val="方正仿宋简体"/>
      <charset val="134"/>
    </font>
    <font>
      <sz val="9"/>
      <color theme="1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9" fillId="14" borderId="13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7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0" fillId="0" borderId="0" xfId="0" applyFill="1">
      <alignment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1"/>
  <sheetViews>
    <sheetView tabSelected="1" workbookViewId="0">
      <selection activeCell="V12" sqref="V12"/>
    </sheetView>
  </sheetViews>
  <sheetFormatPr defaultColWidth="9" defaultRowHeight="14.4"/>
  <cols>
    <col min="1" max="1" width="6.62962962962963" customWidth="1"/>
    <col min="2" max="2" width="19.1296296296296" style="3" customWidth="1"/>
    <col min="3" max="3" width="10.1296296296296" customWidth="1"/>
    <col min="4" max="4" width="20.75" customWidth="1"/>
    <col min="5" max="5" width="11" customWidth="1"/>
    <col min="6" max="6" width="9" customWidth="1"/>
    <col min="7" max="7" width="8.22222222222222" customWidth="1"/>
    <col min="8" max="8" width="7.62962962962963" customWidth="1"/>
    <col min="9" max="10" width="10.6296296296296" customWidth="1"/>
    <col min="11" max="11" width="9.25" customWidth="1"/>
    <col min="12" max="12" width="11.8796296296296" customWidth="1"/>
    <col min="13" max="13" width="10.6296296296296" customWidth="1"/>
    <col min="14" max="14" width="11.5185185185185" customWidth="1"/>
    <col min="15" max="15" width="14.3333333333333" customWidth="1"/>
    <col min="16" max="16" width="9.62962962962963" customWidth="1"/>
    <col min="17" max="17" width="8.44444444444444" customWidth="1"/>
    <col min="18" max="18" width="8.66666666666667" customWidth="1"/>
    <col min="19" max="19" width="7.33333333333333" customWidth="1"/>
  </cols>
  <sheetData>
    <row r="1" ht="26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35" customHeight="1" spans="1:19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ht="21" customHeight="1" spans="1:21">
      <c r="A3" s="7" t="s">
        <v>2</v>
      </c>
      <c r="B3" s="8"/>
      <c r="C3" s="9"/>
      <c r="D3" s="9"/>
      <c r="E3" s="9"/>
      <c r="F3" s="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ht="19" customHeight="1" spans="1:19">
      <c r="A4" s="10" t="s">
        <v>3</v>
      </c>
      <c r="B4" s="11" t="s">
        <v>4</v>
      </c>
      <c r="C4" s="12" t="s">
        <v>5</v>
      </c>
      <c r="D4" s="12" t="s">
        <v>6</v>
      </c>
      <c r="E4" s="13" t="s">
        <v>7</v>
      </c>
      <c r="F4" s="13" t="s">
        <v>8</v>
      </c>
      <c r="G4" s="12" t="s">
        <v>9</v>
      </c>
      <c r="H4" s="12" t="s">
        <v>10</v>
      </c>
      <c r="I4" s="13" t="s">
        <v>11</v>
      </c>
      <c r="J4" s="13" t="s">
        <v>12</v>
      </c>
      <c r="K4" s="12" t="s">
        <v>13</v>
      </c>
      <c r="L4" s="13" t="s">
        <v>14</v>
      </c>
      <c r="M4" s="12" t="s">
        <v>15</v>
      </c>
      <c r="N4" s="12" t="s">
        <v>16</v>
      </c>
      <c r="O4" s="12" t="s">
        <v>17</v>
      </c>
      <c r="P4" s="12" t="s">
        <v>18</v>
      </c>
      <c r="Q4" s="27" t="s">
        <v>19</v>
      </c>
      <c r="R4" s="28"/>
      <c r="S4" s="13" t="s">
        <v>20</v>
      </c>
    </row>
    <row r="5" ht="19" customHeight="1" spans="1:19">
      <c r="A5" s="10"/>
      <c r="B5" s="11"/>
      <c r="C5" s="14"/>
      <c r="D5" s="14"/>
      <c r="E5" s="13"/>
      <c r="F5" s="13"/>
      <c r="G5" s="14"/>
      <c r="H5" s="14"/>
      <c r="I5" s="13"/>
      <c r="J5" s="13"/>
      <c r="K5" s="14"/>
      <c r="L5" s="13"/>
      <c r="M5" s="14"/>
      <c r="N5" s="14"/>
      <c r="O5" s="14"/>
      <c r="P5" s="14"/>
      <c r="Q5" s="13" t="s">
        <v>21</v>
      </c>
      <c r="R5" s="13" t="s">
        <v>22</v>
      </c>
      <c r="S5" s="13"/>
    </row>
    <row r="6" s="1" customFormat="1" ht="27" customHeight="1" spans="1:19">
      <c r="A6" s="15" t="s">
        <v>23</v>
      </c>
      <c r="B6" s="16"/>
      <c r="C6" s="17"/>
      <c r="D6" s="17"/>
      <c r="E6" s="17"/>
      <c r="F6" s="15"/>
      <c r="G6" s="15"/>
      <c r="H6" s="15"/>
      <c r="I6" s="15">
        <f>I7+I23+I31</f>
        <v>492.268</v>
      </c>
      <c r="J6" s="15"/>
      <c r="K6" s="15">
        <f>K7+K23+K31</f>
        <v>107.43414</v>
      </c>
      <c r="L6" s="15">
        <f>L7+L23+L31</f>
        <v>384.83386</v>
      </c>
      <c r="M6" s="15"/>
      <c r="N6" s="15"/>
      <c r="O6" s="15"/>
      <c r="P6" s="15"/>
      <c r="Q6" s="15"/>
      <c r="R6" s="15"/>
      <c r="S6" s="15"/>
    </row>
    <row r="7" s="1" customFormat="1" ht="27" customHeight="1" spans="1:19">
      <c r="A7" s="17" t="s">
        <v>24</v>
      </c>
      <c r="B7" s="16"/>
      <c r="C7" s="17"/>
      <c r="D7" s="17"/>
      <c r="E7" s="17"/>
      <c r="F7" s="15"/>
      <c r="G7" s="15"/>
      <c r="H7" s="15"/>
      <c r="I7" s="15">
        <f t="shared" ref="I7:L7" si="0">I8+I9+I10+I11+I12+I13+I14+I16+I15+I17+I18+I19+I20+I21+I22</f>
        <v>250.3</v>
      </c>
      <c r="J7" s="15"/>
      <c r="K7" s="15">
        <f t="shared" si="0"/>
        <v>60.072</v>
      </c>
      <c r="L7" s="15">
        <f t="shared" si="0"/>
        <v>190.228</v>
      </c>
      <c r="M7" s="15"/>
      <c r="N7" s="15"/>
      <c r="O7" s="15"/>
      <c r="P7" s="15"/>
      <c r="Q7" s="15"/>
      <c r="R7" s="15"/>
      <c r="S7" s="15"/>
    </row>
    <row r="8" ht="25" customHeight="1" spans="1:19">
      <c r="A8" s="15">
        <v>1</v>
      </c>
      <c r="B8" s="16" t="s">
        <v>25</v>
      </c>
      <c r="C8" s="32" t="s">
        <v>26</v>
      </c>
      <c r="D8" s="32" t="s">
        <v>27</v>
      </c>
      <c r="E8" s="32" t="s">
        <v>28</v>
      </c>
      <c r="F8" s="15">
        <v>2013</v>
      </c>
      <c r="G8" s="15">
        <v>10</v>
      </c>
      <c r="H8" s="15" t="s">
        <v>29</v>
      </c>
      <c r="I8" s="15">
        <v>19</v>
      </c>
      <c r="J8" s="32" t="s">
        <v>30</v>
      </c>
      <c r="K8" s="15">
        <f>I8*0.03*8</f>
        <v>4.56</v>
      </c>
      <c r="L8" s="15">
        <f>I8-K8</f>
        <v>14.44</v>
      </c>
      <c r="M8" s="32" t="s">
        <v>28</v>
      </c>
      <c r="N8" s="32" t="s">
        <v>31</v>
      </c>
      <c r="O8" s="32" t="s">
        <v>31</v>
      </c>
      <c r="P8" s="19"/>
      <c r="Q8" s="15">
        <v>30</v>
      </c>
      <c r="R8" s="15">
        <v>130</v>
      </c>
      <c r="S8" s="19" t="s">
        <v>32</v>
      </c>
    </row>
    <row r="9" ht="24" customHeight="1" spans="1:19">
      <c r="A9" s="15">
        <v>2</v>
      </c>
      <c r="B9" s="16" t="s">
        <v>33</v>
      </c>
      <c r="C9" s="32" t="s">
        <v>26</v>
      </c>
      <c r="D9" s="32" t="s">
        <v>34</v>
      </c>
      <c r="E9" s="15" t="s">
        <v>35</v>
      </c>
      <c r="F9" s="15">
        <v>2013</v>
      </c>
      <c r="G9" s="15">
        <v>10</v>
      </c>
      <c r="H9" s="15" t="s">
        <v>36</v>
      </c>
      <c r="I9" s="15">
        <v>7</v>
      </c>
      <c r="J9" s="32" t="s">
        <v>30</v>
      </c>
      <c r="K9" s="15">
        <f t="shared" ref="K9:K22" si="1">I9*0.03*8</f>
        <v>1.68</v>
      </c>
      <c r="L9" s="15">
        <f t="shared" ref="L9:L22" si="2">I9-K9</f>
        <v>5.32</v>
      </c>
      <c r="M9" s="15" t="s">
        <v>35</v>
      </c>
      <c r="N9" s="15" t="s">
        <v>37</v>
      </c>
      <c r="O9" s="15" t="s">
        <v>37</v>
      </c>
      <c r="P9" s="19"/>
      <c r="Q9" s="36">
        <v>16</v>
      </c>
      <c r="R9" s="36">
        <v>64</v>
      </c>
      <c r="S9" s="19" t="s">
        <v>32</v>
      </c>
    </row>
    <row r="10" ht="29" customHeight="1" spans="1:19">
      <c r="A10" s="15">
        <v>3</v>
      </c>
      <c r="B10" s="16" t="s">
        <v>38</v>
      </c>
      <c r="C10" s="32" t="s">
        <v>26</v>
      </c>
      <c r="D10" s="32" t="s">
        <v>39</v>
      </c>
      <c r="E10" s="15" t="s">
        <v>35</v>
      </c>
      <c r="F10" s="15">
        <v>2013</v>
      </c>
      <c r="G10" s="15">
        <v>10</v>
      </c>
      <c r="H10" s="15" t="s">
        <v>40</v>
      </c>
      <c r="I10" s="15">
        <v>7</v>
      </c>
      <c r="J10" s="32" t="s">
        <v>30</v>
      </c>
      <c r="K10" s="15">
        <f t="shared" si="1"/>
        <v>1.68</v>
      </c>
      <c r="L10" s="15">
        <f t="shared" si="2"/>
        <v>5.32</v>
      </c>
      <c r="M10" s="36" t="s">
        <v>35</v>
      </c>
      <c r="N10" s="36" t="s">
        <v>41</v>
      </c>
      <c r="O10" s="36" t="s">
        <v>41</v>
      </c>
      <c r="P10" s="36"/>
      <c r="Q10" s="36">
        <v>38</v>
      </c>
      <c r="R10" s="36">
        <v>156</v>
      </c>
      <c r="S10" s="19" t="s">
        <v>32</v>
      </c>
    </row>
    <row r="11" ht="29" customHeight="1" spans="1:19">
      <c r="A11" s="15">
        <v>4</v>
      </c>
      <c r="B11" s="16" t="s">
        <v>42</v>
      </c>
      <c r="C11" s="32" t="s">
        <v>26</v>
      </c>
      <c r="D11" s="32" t="s">
        <v>43</v>
      </c>
      <c r="E11" s="15" t="s">
        <v>44</v>
      </c>
      <c r="F11" s="15">
        <v>2013</v>
      </c>
      <c r="G11" s="15">
        <v>10</v>
      </c>
      <c r="H11" s="15" t="s">
        <v>45</v>
      </c>
      <c r="I11" s="15">
        <v>5</v>
      </c>
      <c r="J11" s="32" t="s">
        <v>30</v>
      </c>
      <c r="K11" s="15">
        <f t="shared" si="1"/>
        <v>1.2</v>
      </c>
      <c r="L11" s="15">
        <f t="shared" si="2"/>
        <v>3.8</v>
      </c>
      <c r="M11" s="15" t="s">
        <v>44</v>
      </c>
      <c r="N11" s="15" t="s">
        <v>46</v>
      </c>
      <c r="O11" s="15" t="s">
        <v>46</v>
      </c>
      <c r="P11" s="15"/>
      <c r="Q11" s="36">
        <v>33</v>
      </c>
      <c r="R11" s="36">
        <v>126</v>
      </c>
      <c r="S11" s="19" t="s">
        <v>32</v>
      </c>
    </row>
    <row r="12" s="31" customFormat="1" ht="33" customHeight="1" spans="1:19">
      <c r="A12" s="15">
        <v>5</v>
      </c>
      <c r="B12" s="33" t="s">
        <v>47</v>
      </c>
      <c r="C12" s="32" t="s">
        <v>26</v>
      </c>
      <c r="D12" s="32" t="s">
        <v>48</v>
      </c>
      <c r="E12" s="15" t="s">
        <v>44</v>
      </c>
      <c r="F12" s="34">
        <v>2013</v>
      </c>
      <c r="G12" s="34">
        <v>10</v>
      </c>
      <c r="H12" s="34" t="s">
        <v>49</v>
      </c>
      <c r="I12" s="34">
        <v>6</v>
      </c>
      <c r="J12" s="32" t="s">
        <v>30</v>
      </c>
      <c r="K12" s="15">
        <f t="shared" si="1"/>
        <v>1.44</v>
      </c>
      <c r="L12" s="15">
        <f t="shared" si="2"/>
        <v>4.56</v>
      </c>
      <c r="M12" s="15" t="s">
        <v>44</v>
      </c>
      <c r="N12" s="34" t="s">
        <v>50</v>
      </c>
      <c r="O12" s="34" t="s">
        <v>50</v>
      </c>
      <c r="P12" s="34"/>
      <c r="Q12" s="36">
        <v>28</v>
      </c>
      <c r="R12" s="36">
        <v>116</v>
      </c>
      <c r="S12" s="19" t="s">
        <v>32</v>
      </c>
    </row>
    <row r="13" ht="42" customHeight="1" spans="1:19">
      <c r="A13" s="15">
        <v>6</v>
      </c>
      <c r="B13" s="16" t="s">
        <v>51</v>
      </c>
      <c r="C13" s="32" t="s">
        <v>26</v>
      </c>
      <c r="D13" s="32" t="s">
        <v>52</v>
      </c>
      <c r="E13" s="15" t="s">
        <v>35</v>
      </c>
      <c r="F13" s="15">
        <v>2013</v>
      </c>
      <c r="G13" s="15">
        <v>10</v>
      </c>
      <c r="H13" s="15" t="s">
        <v>53</v>
      </c>
      <c r="I13" s="15">
        <v>12.5</v>
      </c>
      <c r="J13" s="32" t="s">
        <v>30</v>
      </c>
      <c r="K13" s="15">
        <f t="shared" si="1"/>
        <v>3</v>
      </c>
      <c r="L13" s="15">
        <f t="shared" si="2"/>
        <v>9.5</v>
      </c>
      <c r="M13" s="15" t="s">
        <v>35</v>
      </c>
      <c r="N13" s="17" t="s">
        <v>54</v>
      </c>
      <c r="O13" s="17" t="s">
        <v>54</v>
      </c>
      <c r="P13" s="15"/>
      <c r="Q13" s="15">
        <v>93</v>
      </c>
      <c r="R13" s="15">
        <v>343</v>
      </c>
      <c r="S13" s="19" t="s">
        <v>32</v>
      </c>
    </row>
    <row r="14" ht="40" customHeight="1" spans="1:19">
      <c r="A14" s="15">
        <v>7</v>
      </c>
      <c r="B14" s="16" t="s">
        <v>55</v>
      </c>
      <c r="C14" s="32" t="s">
        <v>26</v>
      </c>
      <c r="D14" s="32" t="s">
        <v>56</v>
      </c>
      <c r="E14" s="15" t="s">
        <v>35</v>
      </c>
      <c r="F14" s="15">
        <v>2013</v>
      </c>
      <c r="G14" s="15">
        <v>10</v>
      </c>
      <c r="H14" s="15" t="s">
        <v>57</v>
      </c>
      <c r="I14" s="15">
        <v>28</v>
      </c>
      <c r="J14" s="32" t="s">
        <v>30</v>
      </c>
      <c r="K14" s="15">
        <f t="shared" si="1"/>
        <v>6.72</v>
      </c>
      <c r="L14" s="15">
        <f t="shared" si="2"/>
        <v>21.28</v>
      </c>
      <c r="M14" s="15" t="s">
        <v>35</v>
      </c>
      <c r="N14" s="17" t="s">
        <v>58</v>
      </c>
      <c r="O14" s="17" t="s">
        <v>58</v>
      </c>
      <c r="P14" s="15"/>
      <c r="Q14" s="15">
        <v>101</v>
      </c>
      <c r="R14" s="15">
        <v>392</v>
      </c>
      <c r="S14" s="19" t="s">
        <v>32</v>
      </c>
    </row>
    <row r="15" ht="52" customHeight="1" spans="1:19">
      <c r="A15" s="15">
        <v>8</v>
      </c>
      <c r="B15" s="16" t="s">
        <v>59</v>
      </c>
      <c r="C15" s="15" t="s">
        <v>60</v>
      </c>
      <c r="D15" s="32" t="s">
        <v>61</v>
      </c>
      <c r="E15" s="15" t="s">
        <v>35</v>
      </c>
      <c r="F15" s="15">
        <v>2013</v>
      </c>
      <c r="G15" s="15">
        <v>10</v>
      </c>
      <c r="H15" s="15" t="s">
        <v>62</v>
      </c>
      <c r="I15" s="37">
        <v>20.8</v>
      </c>
      <c r="J15" s="32" t="s">
        <v>30</v>
      </c>
      <c r="K15" s="15">
        <f t="shared" si="1"/>
        <v>4.992</v>
      </c>
      <c r="L15" s="15">
        <f t="shared" si="2"/>
        <v>15.808</v>
      </c>
      <c r="M15" s="15" t="s">
        <v>35</v>
      </c>
      <c r="N15" s="38" t="s">
        <v>63</v>
      </c>
      <c r="O15" s="38" t="s">
        <v>63</v>
      </c>
      <c r="P15" s="15"/>
      <c r="Q15" s="15">
        <v>180</v>
      </c>
      <c r="R15" s="15">
        <v>693</v>
      </c>
      <c r="S15" s="19" t="s">
        <v>32</v>
      </c>
    </row>
    <row r="16" ht="38" customHeight="1" spans="1:19">
      <c r="A16" s="15">
        <v>9</v>
      </c>
      <c r="B16" s="16" t="s">
        <v>64</v>
      </c>
      <c r="C16" s="15" t="s">
        <v>60</v>
      </c>
      <c r="D16" s="32" t="s">
        <v>65</v>
      </c>
      <c r="E16" s="15" t="s">
        <v>35</v>
      </c>
      <c r="F16" s="15">
        <v>2013</v>
      </c>
      <c r="G16" s="15">
        <v>10</v>
      </c>
      <c r="H16" s="15" t="s">
        <v>66</v>
      </c>
      <c r="I16" s="15">
        <v>6</v>
      </c>
      <c r="J16" s="32" t="s">
        <v>30</v>
      </c>
      <c r="K16" s="15">
        <f t="shared" si="1"/>
        <v>1.44</v>
      </c>
      <c r="L16" s="15">
        <f t="shared" si="2"/>
        <v>4.56</v>
      </c>
      <c r="M16" s="15" t="s">
        <v>35</v>
      </c>
      <c r="N16" s="15" t="s">
        <v>35</v>
      </c>
      <c r="O16" s="15" t="s">
        <v>35</v>
      </c>
      <c r="P16" s="15"/>
      <c r="Q16" s="15">
        <v>318</v>
      </c>
      <c r="R16" s="15">
        <v>1226</v>
      </c>
      <c r="S16" s="19" t="s">
        <v>32</v>
      </c>
    </row>
    <row r="17" ht="38" customHeight="1" spans="1:19">
      <c r="A17" s="15">
        <v>10</v>
      </c>
      <c r="B17" s="16" t="s">
        <v>67</v>
      </c>
      <c r="C17" s="32" t="s">
        <v>26</v>
      </c>
      <c r="D17" s="32" t="s">
        <v>68</v>
      </c>
      <c r="E17" s="15" t="s">
        <v>35</v>
      </c>
      <c r="F17" s="15">
        <v>2013</v>
      </c>
      <c r="G17" s="15">
        <v>10</v>
      </c>
      <c r="H17" s="15" t="s">
        <v>69</v>
      </c>
      <c r="I17" s="15">
        <v>20</v>
      </c>
      <c r="J17" s="32" t="s">
        <v>30</v>
      </c>
      <c r="K17" s="15">
        <f t="shared" si="1"/>
        <v>4.8</v>
      </c>
      <c r="L17" s="15">
        <f t="shared" si="2"/>
        <v>15.2</v>
      </c>
      <c r="M17" s="15" t="s">
        <v>35</v>
      </c>
      <c r="N17" s="39" t="s">
        <v>70</v>
      </c>
      <c r="O17" s="39" t="s">
        <v>70</v>
      </c>
      <c r="P17" s="15"/>
      <c r="Q17" s="36">
        <v>145</v>
      </c>
      <c r="R17" s="36">
        <v>571</v>
      </c>
      <c r="S17" s="19" t="s">
        <v>32</v>
      </c>
    </row>
    <row r="18" s="31" customFormat="1" ht="38" customHeight="1" spans="1:19">
      <c r="A18" s="15">
        <v>11</v>
      </c>
      <c r="B18" s="16" t="s">
        <v>71</v>
      </c>
      <c r="C18" s="32" t="s">
        <v>26</v>
      </c>
      <c r="D18" s="32" t="s">
        <v>27</v>
      </c>
      <c r="E18" s="34" t="s">
        <v>28</v>
      </c>
      <c r="F18" s="34">
        <v>2013</v>
      </c>
      <c r="G18" s="34">
        <v>10</v>
      </c>
      <c r="H18" s="34" t="s">
        <v>72</v>
      </c>
      <c r="I18" s="34">
        <v>19</v>
      </c>
      <c r="J18" s="32" t="s">
        <v>30</v>
      </c>
      <c r="K18" s="15">
        <f t="shared" si="1"/>
        <v>4.56</v>
      </c>
      <c r="L18" s="15">
        <f t="shared" si="2"/>
        <v>14.44</v>
      </c>
      <c r="M18" s="34" t="s">
        <v>28</v>
      </c>
      <c r="N18" s="34" t="s">
        <v>31</v>
      </c>
      <c r="O18" s="34" t="s">
        <v>31</v>
      </c>
      <c r="P18" s="34"/>
      <c r="Q18" s="34">
        <v>31</v>
      </c>
      <c r="R18" s="34">
        <v>116</v>
      </c>
      <c r="S18" s="19" t="s">
        <v>32</v>
      </c>
    </row>
    <row r="19" s="31" customFormat="1" ht="38" customHeight="1" spans="1:19">
      <c r="A19" s="15">
        <v>12</v>
      </c>
      <c r="B19" s="33" t="s">
        <v>73</v>
      </c>
      <c r="C19" s="32" t="s">
        <v>26</v>
      </c>
      <c r="D19" s="32" t="s">
        <v>74</v>
      </c>
      <c r="E19" s="34" t="s">
        <v>75</v>
      </c>
      <c r="F19" s="34">
        <v>2013</v>
      </c>
      <c r="G19" s="34">
        <v>10</v>
      </c>
      <c r="H19" s="34" t="s">
        <v>76</v>
      </c>
      <c r="I19" s="34">
        <v>34</v>
      </c>
      <c r="J19" s="32" t="s">
        <v>30</v>
      </c>
      <c r="K19" s="15">
        <f t="shared" si="1"/>
        <v>8.16</v>
      </c>
      <c r="L19" s="15">
        <f t="shared" si="2"/>
        <v>25.84</v>
      </c>
      <c r="M19" s="34" t="s">
        <v>75</v>
      </c>
      <c r="N19" s="40" t="s">
        <v>77</v>
      </c>
      <c r="O19" s="40" t="s">
        <v>77</v>
      </c>
      <c r="P19" s="34"/>
      <c r="Q19" s="34">
        <v>68</v>
      </c>
      <c r="R19" s="34">
        <v>290</v>
      </c>
      <c r="S19" s="19" t="s">
        <v>32</v>
      </c>
    </row>
    <row r="20" s="31" customFormat="1" ht="38" customHeight="1" spans="1:19">
      <c r="A20" s="15">
        <v>13</v>
      </c>
      <c r="B20" s="33" t="s">
        <v>78</v>
      </c>
      <c r="C20" s="32" t="s">
        <v>26</v>
      </c>
      <c r="D20" s="32" t="s">
        <v>79</v>
      </c>
      <c r="E20" s="34" t="s">
        <v>75</v>
      </c>
      <c r="F20" s="34">
        <v>2013</v>
      </c>
      <c r="G20" s="34">
        <v>10</v>
      </c>
      <c r="H20" s="35" t="s">
        <v>80</v>
      </c>
      <c r="I20" s="34">
        <v>26</v>
      </c>
      <c r="J20" s="32" t="s">
        <v>30</v>
      </c>
      <c r="K20" s="15">
        <f t="shared" si="1"/>
        <v>6.24</v>
      </c>
      <c r="L20" s="15">
        <f t="shared" si="2"/>
        <v>19.76</v>
      </c>
      <c r="M20" s="34" t="s">
        <v>75</v>
      </c>
      <c r="N20" s="39" t="s">
        <v>81</v>
      </c>
      <c r="O20" s="39" t="s">
        <v>81</v>
      </c>
      <c r="P20" s="35"/>
      <c r="Q20" s="34">
        <v>58</v>
      </c>
      <c r="R20" s="34">
        <v>250</v>
      </c>
      <c r="S20" s="19" t="s">
        <v>32</v>
      </c>
    </row>
    <row r="21" ht="59" customHeight="1" spans="1:19">
      <c r="A21" s="15">
        <v>14</v>
      </c>
      <c r="B21" s="16" t="s">
        <v>82</v>
      </c>
      <c r="C21" s="32" t="s">
        <v>26</v>
      </c>
      <c r="D21" s="32" t="s">
        <v>83</v>
      </c>
      <c r="E21" s="15" t="s">
        <v>75</v>
      </c>
      <c r="F21" s="15">
        <v>2013</v>
      </c>
      <c r="G21" s="15">
        <v>10</v>
      </c>
      <c r="H21" s="19" t="s">
        <v>84</v>
      </c>
      <c r="I21" s="15">
        <v>20</v>
      </c>
      <c r="J21" s="32" t="s">
        <v>30</v>
      </c>
      <c r="K21" s="15">
        <f t="shared" si="1"/>
        <v>4.8</v>
      </c>
      <c r="L21" s="15">
        <f t="shared" si="2"/>
        <v>15.2</v>
      </c>
      <c r="M21" s="34" t="s">
        <v>75</v>
      </c>
      <c r="N21" s="39" t="s">
        <v>85</v>
      </c>
      <c r="O21" s="39" t="s">
        <v>85</v>
      </c>
      <c r="P21" s="15"/>
      <c r="Q21" s="36">
        <v>201</v>
      </c>
      <c r="R21" s="36">
        <v>839</v>
      </c>
      <c r="S21" s="19" t="s">
        <v>32</v>
      </c>
    </row>
    <row r="22" ht="28" customHeight="1" spans="1:19">
      <c r="A22" s="15">
        <v>15</v>
      </c>
      <c r="B22" s="16" t="s">
        <v>86</v>
      </c>
      <c r="C22" s="15" t="s">
        <v>60</v>
      </c>
      <c r="D22" s="32" t="s">
        <v>87</v>
      </c>
      <c r="E22" s="15" t="s">
        <v>75</v>
      </c>
      <c r="F22" s="15">
        <v>2013</v>
      </c>
      <c r="G22" s="15">
        <v>10</v>
      </c>
      <c r="H22" s="15" t="s">
        <v>88</v>
      </c>
      <c r="I22" s="15">
        <v>20</v>
      </c>
      <c r="J22" s="32" t="s">
        <v>30</v>
      </c>
      <c r="K22" s="15">
        <f t="shared" si="1"/>
        <v>4.8</v>
      </c>
      <c r="L22" s="15">
        <f t="shared" si="2"/>
        <v>15.2</v>
      </c>
      <c r="M22" s="34" t="s">
        <v>75</v>
      </c>
      <c r="N22" s="17" t="s">
        <v>89</v>
      </c>
      <c r="O22" s="17" t="s">
        <v>89</v>
      </c>
      <c r="P22" s="15"/>
      <c r="Q22" s="41">
        <v>35</v>
      </c>
      <c r="R22" s="41">
        <v>139</v>
      </c>
      <c r="S22" s="19" t="s">
        <v>32</v>
      </c>
    </row>
    <row r="23" ht="28" customHeight="1" spans="1:19">
      <c r="A23" s="17" t="s">
        <v>90</v>
      </c>
      <c r="B23" s="16"/>
      <c r="C23" s="17"/>
      <c r="D23" s="15"/>
      <c r="E23" s="15"/>
      <c r="F23" s="15"/>
      <c r="G23" s="15"/>
      <c r="H23" s="19"/>
      <c r="I23" s="15">
        <f t="shared" ref="I23:L23" si="3">I24+I25+I26+I27+I28+I29+I30</f>
        <v>126.93</v>
      </c>
      <c r="J23" s="17"/>
      <c r="K23" s="15">
        <f t="shared" si="3"/>
        <v>26.6553</v>
      </c>
      <c r="L23" s="15">
        <f t="shared" si="3"/>
        <v>100.2747</v>
      </c>
      <c r="M23" s="15"/>
      <c r="N23" s="15"/>
      <c r="O23" s="15"/>
      <c r="P23" s="15"/>
      <c r="Q23" s="42"/>
      <c r="R23" s="42"/>
      <c r="S23" s="15"/>
    </row>
    <row r="24" ht="29" customHeight="1" spans="1:19">
      <c r="A24" s="15">
        <v>1</v>
      </c>
      <c r="B24" s="16" t="s">
        <v>91</v>
      </c>
      <c r="C24" s="32" t="s">
        <v>26</v>
      </c>
      <c r="D24" s="32" t="s">
        <v>92</v>
      </c>
      <c r="E24" s="15" t="s">
        <v>93</v>
      </c>
      <c r="F24" s="15">
        <v>2014</v>
      </c>
      <c r="G24" s="15">
        <v>10</v>
      </c>
      <c r="H24" s="19" t="s">
        <v>94</v>
      </c>
      <c r="I24" s="15">
        <v>15</v>
      </c>
      <c r="J24" s="32" t="s">
        <v>30</v>
      </c>
      <c r="K24" s="15">
        <f>I24*0.03*7</f>
        <v>3.15</v>
      </c>
      <c r="L24" s="15">
        <f>I24-K24</f>
        <v>11.85</v>
      </c>
      <c r="M24" s="15" t="s">
        <v>93</v>
      </c>
      <c r="N24" s="15" t="s">
        <v>95</v>
      </c>
      <c r="O24" s="15" t="s">
        <v>95</v>
      </c>
      <c r="P24" s="15"/>
      <c r="Q24" s="42">
        <v>39</v>
      </c>
      <c r="R24" s="42">
        <v>147</v>
      </c>
      <c r="S24" s="19" t="s">
        <v>32</v>
      </c>
    </row>
    <row r="25" ht="27" customHeight="1" spans="1:19">
      <c r="A25" s="15">
        <v>2</v>
      </c>
      <c r="B25" s="16" t="s">
        <v>96</v>
      </c>
      <c r="C25" s="32" t="s">
        <v>26</v>
      </c>
      <c r="D25" s="32" t="s">
        <v>27</v>
      </c>
      <c r="E25" s="15" t="s">
        <v>28</v>
      </c>
      <c r="F25" s="15">
        <v>2014</v>
      </c>
      <c r="G25" s="15">
        <v>10</v>
      </c>
      <c r="H25" s="19" t="s">
        <v>97</v>
      </c>
      <c r="I25" s="15">
        <v>14.06</v>
      </c>
      <c r="J25" s="32" t="s">
        <v>30</v>
      </c>
      <c r="K25" s="15">
        <f t="shared" ref="K25:K30" si="4">I25*0.03*7</f>
        <v>2.9526</v>
      </c>
      <c r="L25" s="15">
        <f t="shared" ref="L25:L30" si="5">I25-K25</f>
        <v>11.1074</v>
      </c>
      <c r="M25" s="15" t="s">
        <v>28</v>
      </c>
      <c r="N25" s="17" t="s">
        <v>98</v>
      </c>
      <c r="O25" s="17" t="s">
        <v>99</v>
      </c>
      <c r="P25" s="15"/>
      <c r="Q25" s="42">
        <v>19</v>
      </c>
      <c r="R25" s="42">
        <v>81</v>
      </c>
      <c r="S25" s="19" t="s">
        <v>32</v>
      </c>
    </row>
    <row r="26" ht="31" customHeight="1" spans="1:19">
      <c r="A26" s="15">
        <v>3</v>
      </c>
      <c r="B26" s="16" t="s">
        <v>100</v>
      </c>
      <c r="C26" s="32" t="s">
        <v>26</v>
      </c>
      <c r="D26" s="32" t="s">
        <v>27</v>
      </c>
      <c r="E26" s="15" t="s">
        <v>28</v>
      </c>
      <c r="F26" s="15">
        <v>2014</v>
      </c>
      <c r="G26" s="15">
        <v>10</v>
      </c>
      <c r="H26" s="19" t="s">
        <v>101</v>
      </c>
      <c r="I26" s="15">
        <v>21.3</v>
      </c>
      <c r="J26" s="32" t="s">
        <v>30</v>
      </c>
      <c r="K26" s="15">
        <f t="shared" si="4"/>
        <v>4.473</v>
      </c>
      <c r="L26" s="15">
        <f t="shared" si="5"/>
        <v>16.827</v>
      </c>
      <c r="M26" s="15" t="s">
        <v>28</v>
      </c>
      <c r="N26" s="15" t="s">
        <v>102</v>
      </c>
      <c r="O26" s="15" t="s">
        <v>102</v>
      </c>
      <c r="P26" s="15"/>
      <c r="Q26" s="42">
        <v>25</v>
      </c>
      <c r="R26" s="42">
        <v>125</v>
      </c>
      <c r="S26" s="19" t="s">
        <v>32</v>
      </c>
    </row>
    <row r="27" ht="27" customHeight="1" spans="1:19">
      <c r="A27" s="15">
        <v>4</v>
      </c>
      <c r="B27" s="16" t="s">
        <v>103</v>
      </c>
      <c r="C27" s="32" t="s">
        <v>26</v>
      </c>
      <c r="D27" s="32" t="s">
        <v>104</v>
      </c>
      <c r="E27" s="15" t="s">
        <v>75</v>
      </c>
      <c r="F27" s="15">
        <v>2014</v>
      </c>
      <c r="G27" s="15">
        <v>10</v>
      </c>
      <c r="H27" s="19" t="s">
        <v>105</v>
      </c>
      <c r="I27" s="15">
        <v>15</v>
      </c>
      <c r="J27" s="32" t="s">
        <v>30</v>
      </c>
      <c r="K27" s="15">
        <f t="shared" si="4"/>
        <v>3.15</v>
      </c>
      <c r="L27" s="15">
        <f t="shared" si="5"/>
        <v>11.85</v>
      </c>
      <c r="M27" s="15" t="s">
        <v>75</v>
      </c>
      <c r="N27" s="17" t="s">
        <v>106</v>
      </c>
      <c r="O27" s="17" t="s">
        <v>106</v>
      </c>
      <c r="P27" s="15"/>
      <c r="Q27" s="42">
        <v>19</v>
      </c>
      <c r="R27" s="42">
        <v>77</v>
      </c>
      <c r="S27" s="19" t="s">
        <v>32</v>
      </c>
    </row>
    <row r="28" s="31" customFormat="1" ht="40" customHeight="1" spans="1:19">
      <c r="A28" s="15">
        <v>5</v>
      </c>
      <c r="B28" s="33" t="s">
        <v>107</v>
      </c>
      <c r="C28" s="32" t="s">
        <v>26</v>
      </c>
      <c r="D28" s="32" t="s">
        <v>108</v>
      </c>
      <c r="E28" s="34" t="s">
        <v>109</v>
      </c>
      <c r="F28" s="34">
        <v>2014</v>
      </c>
      <c r="G28" s="34">
        <v>10</v>
      </c>
      <c r="H28" s="35" t="s">
        <v>110</v>
      </c>
      <c r="I28" s="34">
        <v>10.05</v>
      </c>
      <c r="J28" s="32" t="s">
        <v>30</v>
      </c>
      <c r="K28" s="15">
        <f t="shared" si="4"/>
        <v>2.1105</v>
      </c>
      <c r="L28" s="15">
        <f t="shared" si="5"/>
        <v>7.9395</v>
      </c>
      <c r="M28" s="34" t="s">
        <v>109</v>
      </c>
      <c r="N28" s="40" t="s">
        <v>111</v>
      </c>
      <c r="O28" s="40" t="s">
        <v>111</v>
      </c>
      <c r="P28" s="34"/>
      <c r="Q28" s="34">
        <v>22</v>
      </c>
      <c r="R28" s="34">
        <v>91</v>
      </c>
      <c r="S28" s="19" t="s">
        <v>32</v>
      </c>
    </row>
    <row r="29" s="31" customFormat="1" ht="42" customHeight="1" spans="1:19">
      <c r="A29" s="15">
        <v>6</v>
      </c>
      <c r="B29" s="33" t="s">
        <v>107</v>
      </c>
      <c r="C29" s="32" t="s">
        <v>26</v>
      </c>
      <c r="D29" s="32" t="s">
        <v>112</v>
      </c>
      <c r="E29" s="34" t="s">
        <v>109</v>
      </c>
      <c r="F29" s="34">
        <v>2014</v>
      </c>
      <c r="G29" s="34">
        <v>10</v>
      </c>
      <c r="H29" s="35" t="s">
        <v>113</v>
      </c>
      <c r="I29" s="34">
        <v>41.32</v>
      </c>
      <c r="J29" s="32" t="s">
        <v>30</v>
      </c>
      <c r="K29" s="15">
        <f t="shared" si="4"/>
        <v>8.6772</v>
      </c>
      <c r="L29" s="15">
        <f t="shared" si="5"/>
        <v>32.6428</v>
      </c>
      <c r="M29" s="34" t="s">
        <v>109</v>
      </c>
      <c r="N29" s="40" t="s">
        <v>111</v>
      </c>
      <c r="O29" s="40" t="s">
        <v>111</v>
      </c>
      <c r="P29" s="34"/>
      <c r="Q29" s="34">
        <v>22</v>
      </c>
      <c r="R29" s="34">
        <v>91</v>
      </c>
      <c r="S29" s="19" t="s">
        <v>32</v>
      </c>
    </row>
    <row r="30" ht="24" customHeight="1" spans="1:19">
      <c r="A30" s="15">
        <v>7</v>
      </c>
      <c r="B30" s="16" t="s">
        <v>114</v>
      </c>
      <c r="C30" s="32" t="s">
        <v>26</v>
      </c>
      <c r="D30" s="32" t="s">
        <v>115</v>
      </c>
      <c r="E30" s="34" t="s">
        <v>109</v>
      </c>
      <c r="F30" s="34">
        <v>2014</v>
      </c>
      <c r="G30" s="34">
        <v>10</v>
      </c>
      <c r="H30" s="19" t="s">
        <v>116</v>
      </c>
      <c r="I30" s="15">
        <v>10.2</v>
      </c>
      <c r="J30" s="32" t="s">
        <v>30</v>
      </c>
      <c r="K30" s="15">
        <f t="shared" si="4"/>
        <v>2.142</v>
      </c>
      <c r="L30" s="15">
        <f t="shared" si="5"/>
        <v>8.058</v>
      </c>
      <c r="M30" s="34" t="s">
        <v>109</v>
      </c>
      <c r="N30" s="17" t="s">
        <v>117</v>
      </c>
      <c r="O30" s="17" t="s">
        <v>117</v>
      </c>
      <c r="P30" s="19"/>
      <c r="Q30" s="15">
        <v>33</v>
      </c>
      <c r="R30" s="15">
        <v>143</v>
      </c>
      <c r="S30" s="19" t="s">
        <v>32</v>
      </c>
    </row>
    <row r="31" ht="36" customHeight="1" spans="1:19">
      <c r="A31" s="17" t="s">
        <v>118</v>
      </c>
      <c r="B31" s="16"/>
      <c r="C31" s="17"/>
      <c r="D31" s="15"/>
      <c r="E31" s="15"/>
      <c r="F31" s="15"/>
      <c r="G31" s="15"/>
      <c r="H31" s="15"/>
      <c r="I31" s="15">
        <f t="shared" ref="I31:L31" si="6">I32+I33+I34+I35+I36+I37</f>
        <v>115.038</v>
      </c>
      <c r="J31" s="17"/>
      <c r="K31" s="15">
        <f t="shared" si="6"/>
        <v>20.70684</v>
      </c>
      <c r="L31" s="15">
        <f t="shared" si="6"/>
        <v>94.33116</v>
      </c>
      <c r="M31" s="15"/>
      <c r="N31" s="15"/>
      <c r="O31" s="15"/>
      <c r="P31" s="15"/>
      <c r="Q31" s="41"/>
      <c r="R31" s="41"/>
      <c r="S31" s="15"/>
    </row>
    <row r="32" ht="26" customHeight="1" spans="1:19">
      <c r="A32" s="15">
        <v>1</v>
      </c>
      <c r="B32" s="16" t="s">
        <v>107</v>
      </c>
      <c r="C32" s="32" t="s">
        <v>26</v>
      </c>
      <c r="D32" s="32" t="s">
        <v>119</v>
      </c>
      <c r="E32" s="34" t="s">
        <v>109</v>
      </c>
      <c r="F32" s="15">
        <v>2015</v>
      </c>
      <c r="G32" s="15">
        <v>10</v>
      </c>
      <c r="H32" s="15" t="s">
        <v>120</v>
      </c>
      <c r="I32" s="15">
        <v>23.408</v>
      </c>
      <c r="J32" s="32" t="s">
        <v>30</v>
      </c>
      <c r="K32" s="15">
        <f t="shared" ref="K32:K37" si="7">I32*0.03*6</f>
        <v>4.21344</v>
      </c>
      <c r="L32" s="15">
        <f t="shared" ref="L32:L37" si="8">I32-K32</f>
        <v>19.19456</v>
      </c>
      <c r="M32" s="34" t="s">
        <v>109</v>
      </c>
      <c r="N32" s="17" t="s">
        <v>111</v>
      </c>
      <c r="O32" s="17" t="s">
        <v>111</v>
      </c>
      <c r="P32" s="15"/>
      <c r="Q32" s="41">
        <v>22</v>
      </c>
      <c r="R32" s="41">
        <v>91</v>
      </c>
      <c r="S32" s="19" t="s">
        <v>32</v>
      </c>
    </row>
    <row r="33" ht="27" customHeight="1" spans="1:19">
      <c r="A33" s="15">
        <v>2</v>
      </c>
      <c r="B33" s="16" t="s">
        <v>121</v>
      </c>
      <c r="C33" s="32" t="s">
        <v>26</v>
      </c>
      <c r="D33" s="32" t="s">
        <v>122</v>
      </c>
      <c r="E33" s="15" t="s">
        <v>123</v>
      </c>
      <c r="F33" s="15">
        <v>2015</v>
      </c>
      <c r="G33" s="15">
        <v>10</v>
      </c>
      <c r="H33" s="15" t="s">
        <v>124</v>
      </c>
      <c r="I33" s="15">
        <v>25</v>
      </c>
      <c r="J33" s="32" t="s">
        <v>30</v>
      </c>
      <c r="K33" s="15">
        <f t="shared" si="7"/>
        <v>4.5</v>
      </c>
      <c r="L33" s="15">
        <f t="shared" si="8"/>
        <v>20.5</v>
      </c>
      <c r="M33" s="17" t="s">
        <v>123</v>
      </c>
      <c r="N33" s="17" t="s">
        <v>125</v>
      </c>
      <c r="O33" s="17" t="s">
        <v>125</v>
      </c>
      <c r="P33" s="15"/>
      <c r="Q33" s="41">
        <v>33</v>
      </c>
      <c r="R33" s="41">
        <v>121</v>
      </c>
      <c r="S33" s="19" t="s">
        <v>32</v>
      </c>
    </row>
    <row r="34" ht="28" customHeight="1" spans="1:19">
      <c r="A34" s="15">
        <v>3</v>
      </c>
      <c r="B34" s="16" t="s">
        <v>126</v>
      </c>
      <c r="C34" s="15" t="s">
        <v>60</v>
      </c>
      <c r="D34" s="32" t="s">
        <v>127</v>
      </c>
      <c r="E34" s="15" t="s">
        <v>75</v>
      </c>
      <c r="F34" s="15">
        <v>2015</v>
      </c>
      <c r="G34" s="15">
        <v>10</v>
      </c>
      <c r="H34" s="15" t="s">
        <v>128</v>
      </c>
      <c r="I34" s="15">
        <v>31.11</v>
      </c>
      <c r="J34" s="32" t="s">
        <v>30</v>
      </c>
      <c r="K34" s="15">
        <f t="shared" si="7"/>
        <v>5.5998</v>
      </c>
      <c r="L34" s="15">
        <f t="shared" si="8"/>
        <v>25.5102</v>
      </c>
      <c r="M34" s="15" t="s">
        <v>75</v>
      </c>
      <c r="N34" s="17" t="s">
        <v>89</v>
      </c>
      <c r="O34" s="17" t="s">
        <v>89</v>
      </c>
      <c r="P34" s="15"/>
      <c r="Q34" s="41">
        <v>35</v>
      </c>
      <c r="R34" s="41">
        <v>139</v>
      </c>
      <c r="S34" s="19" t="s">
        <v>32</v>
      </c>
    </row>
    <row r="35" ht="28" customHeight="1" spans="1:19">
      <c r="A35" s="15">
        <v>4</v>
      </c>
      <c r="B35" s="16" t="s">
        <v>129</v>
      </c>
      <c r="C35" s="15" t="s">
        <v>60</v>
      </c>
      <c r="D35" s="32" t="s">
        <v>130</v>
      </c>
      <c r="E35" s="15" t="s">
        <v>75</v>
      </c>
      <c r="F35" s="15">
        <v>2015</v>
      </c>
      <c r="G35" s="15">
        <v>10</v>
      </c>
      <c r="H35" s="15" t="s">
        <v>131</v>
      </c>
      <c r="I35" s="15">
        <v>3.7</v>
      </c>
      <c r="J35" s="32" t="s">
        <v>30</v>
      </c>
      <c r="K35" s="15">
        <f t="shared" si="7"/>
        <v>0.666</v>
      </c>
      <c r="L35" s="15">
        <f t="shared" si="8"/>
        <v>3.034</v>
      </c>
      <c r="M35" s="15" t="s">
        <v>75</v>
      </c>
      <c r="N35" s="15" t="s">
        <v>132</v>
      </c>
      <c r="O35" s="15" t="s">
        <v>132</v>
      </c>
      <c r="P35" s="15"/>
      <c r="Q35" s="41">
        <v>49</v>
      </c>
      <c r="R35" s="41">
        <v>213</v>
      </c>
      <c r="S35" s="19" t="s">
        <v>32</v>
      </c>
    </row>
    <row r="36" ht="28" customHeight="1" spans="1:19">
      <c r="A36" s="15">
        <v>5</v>
      </c>
      <c r="B36" s="16" t="s">
        <v>133</v>
      </c>
      <c r="C36" s="15" t="s">
        <v>60</v>
      </c>
      <c r="D36" s="32" t="s">
        <v>134</v>
      </c>
      <c r="E36" s="15" t="s">
        <v>75</v>
      </c>
      <c r="F36" s="15">
        <v>2015</v>
      </c>
      <c r="G36" s="15">
        <v>10</v>
      </c>
      <c r="H36" s="15" t="s">
        <v>135</v>
      </c>
      <c r="I36" s="15">
        <v>19.74</v>
      </c>
      <c r="J36" s="32" t="s">
        <v>30</v>
      </c>
      <c r="K36" s="15">
        <f t="shared" si="7"/>
        <v>3.5532</v>
      </c>
      <c r="L36" s="15">
        <f t="shared" si="8"/>
        <v>16.1868</v>
      </c>
      <c r="M36" s="15" t="s">
        <v>75</v>
      </c>
      <c r="N36" s="15" t="s">
        <v>136</v>
      </c>
      <c r="O36" s="15" t="s">
        <v>136</v>
      </c>
      <c r="P36" s="15"/>
      <c r="Q36" s="41">
        <v>30</v>
      </c>
      <c r="R36" s="41">
        <v>109</v>
      </c>
      <c r="S36" s="19" t="s">
        <v>32</v>
      </c>
    </row>
    <row r="37" ht="41" customHeight="1" spans="1:19">
      <c r="A37" s="15">
        <v>6</v>
      </c>
      <c r="B37" s="16" t="s">
        <v>137</v>
      </c>
      <c r="C37" s="15" t="s">
        <v>60</v>
      </c>
      <c r="D37" s="32" t="s">
        <v>138</v>
      </c>
      <c r="E37" s="15" t="s">
        <v>75</v>
      </c>
      <c r="F37" s="15">
        <v>2015</v>
      </c>
      <c r="G37" s="15">
        <v>10</v>
      </c>
      <c r="H37" s="15" t="s">
        <v>139</v>
      </c>
      <c r="I37" s="15">
        <v>12.08</v>
      </c>
      <c r="J37" s="32" t="s">
        <v>30</v>
      </c>
      <c r="K37" s="15">
        <f t="shared" si="7"/>
        <v>2.1744</v>
      </c>
      <c r="L37" s="15">
        <f t="shared" si="8"/>
        <v>9.9056</v>
      </c>
      <c r="M37" s="15" t="s">
        <v>75</v>
      </c>
      <c r="N37" s="17" t="s">
        <v>140</v>
      </c>
      <c r="O37" s="17" t="s">
        <v>140</v>
      </c>
      <c r="P37" s="15"/>
      <c r="Q37" s="17">
        <v>41</v>
      </c>
      <c r="R37" s="17">
        <v>183</v>
      </c>
      <c r="S37" s="19" t="s">
        <v>32</v>
      </c>
    </row>
    <row r="38" spans="1:19">
      <c r="A38" s="24" t="s">
        <v>141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ht="9" customHeight="1" spans="1:19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ht="16" customHeight="1" spans="1:19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</sheetData>
  <autoFilter ref="A5:U41">
    <extLst/>
  </autoFilter>
  <mergeCells count="21">
    <mergeCell ref="A1:S1"/>
    <mergeCell ref="A2:S2"/>
    <mergeCell ref="Q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S4:S5"/>
    <mergeCell ref="A38:S41"/>
  </mergeCells>
  <pageMargins left="0.554861111111111" right="0.161111111111111" top="0.802777777777778" bottom="0.802777777777778" header="0.302777777777778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4"/>
  <sheetViews>
    <sheetView workbookViewId="0">
      <selection activeCell="X10" sqref="X10"/>
    </sheetView>
  </sheetViews>
  <sheetFormatPr defaultColWidth="9" defaultRowHeight="14.4"/>
  <cols>
    <col min="1" max="1" width="7.66666666666667" customWidth="1"/>
    <col min="2" max="2" width="21.75" style="3" customWidth="1"/>
    <col min="3" max="3" width="13.1296296296296" customWidth="1"/>
    <col min="4" max="4" width="17.1296296296296" customWidth="1"/>
    <col min="5" max="5" width="8" customWidth="1"/>
    <col min="6" max="6" width="9" customWidth="1"/>
    <col min="7" max="7" width="8.22222222222222" customWidth="1"/>
    <col min="8" max="8" width="6.21296296296296" customWidth="1"/>
    <col min="9" max="9" width="9.5" customWidth="1"/>
    <col min="10" max="10" width="9.37962962962963" customWidth="1"/>
    <col min="11" max="11" width="6.75" customWidth="1"/>
    <col min="12" max="12" width="9.25" customWidth="1"/>
    <col min="13" max="13" width="7.12962962962963" customWidth="1"/>
    <col min="14" max="14" width="5.25" customWidth="1"/>
    <col min="15" max="16" width="5.62962962962963" customWidth="1"/>
    <col min="17" max="17" width="8.44444444444444" customWidth="1"/>
    <col min="18" max="18" width="8.66666666666667" customWidth="1"/>
    <col min="19" max="19" width="15.1111111111111" customWidth="1"/>
  </cols>
  <sheetData>
    <row r="1" ht="18" customHeight="1" spans="1:19">
      <c r="A1" s="4" t="s">
        <v>142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29" customHeight="1" spans="1:19">
      <c r="A2" s="5" t="s">
        <v>143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ht="21" customHeight="1" spans="1:21">
      <c r="A3" s="7" t="s">
        <v>144</v>
      </c>
      <c r="B3" s="8"/>
      <c r="C3" s="9"/>
      <c r="D3" s="9"/>
      <c r="E3" s="9"/>
      <c r="F3" s="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ht="19" customHeight="1" spans="1:19">
      <c r="A4" s="10" t="s">
        <v>3</v>
      </c>
      <c r="B4" s="11" t="s">
        <v>4</v>
      </c>
      <c r="C4" s="12" t="s">
        <v>5</v>
      </c>
      <c r="D4" s="12" t="s">
        <v>6</v>
      </c>
      <c r="E4" s="13" t="s">
        <v>7</v>
      </c>
      <c r="F4" s="13" t="s">
        <v>8</v>
      </c>
      <c r="G4" s="12" t="s">
        <v>9</v>
      </c>
      <c r="H4" s="12" t="s">
        <v>10</v>
      </c>
      <c r="I4" s="13" t="s">
        <v>11</v>
      </c>
      <c r="J4" s="13" t="s">
        <v>12</v>
      </c>
      <c r="K4" s="12" t="s">
        <v>13</v>
      </c>
      <c r="L4" s="13" t="s">
        <v>14</v>
      </c>
      <c r="M4" s="12" t="s">
        <v>15</v>
      </c>
      <c r="N4" s="12" t="s">
        <v>16</v>
      </c>
      <c r="O4" s="12" t="s">
        <v>17</v>
      </c>
      <c r="P4" s="12" t="s">
        <v>18</v>
      </c>
      <c r="Q4" s="27" t="s">
        <v>19</v>
      </c>
      <c r="R4" s="28"/>
      <c r="S4" s="13" t="s">
        <v>20</v>
      </c>
    </row>
    <row r="5" ht="12" customHeight="1" spans="1:19">
      <c r="A5" s="10"/>
      <c r="B5" s="11"/>
      <c r="C5" s="14"/>
      <c r="D5" s="14"/>
      <c r="E5" s="13"/>
      <c r="F5" s="13"/>
      <c r="G5" s="14"/>
      <c r="H5" s="14"/>
      <c r="I5" s="13"/>
      <c r="J5" s="13"/>
      <c r="K5" s="14"/>
      <c r="L5" s="13"/>
      <c r="M5" s="14"/>
      <c r="N5" s="14"/>
      <c r="O5" s="14"/>
      <c r="P5" s="14"/>
      <c r="Q5" s="13" t="s">
        <v>21</v>
      </c>
      <c r="R5" s="13" t="s">
        <v>22</v>
      </c>
      <c r="S5" s="13"/>
    </row>
    <row r="6" s="1" customFormat="1" ht="18" customHeight="1" spans="1:19">
      <c r="A6" s="15" t="s">
        <v>23</v>
      </c>
      <c r="B6" s="16"/>
      <c r="C6" s="17"/>
      <c r="D6" s="17"/>
      <c r="E6" s="17"/>
      <c r="F6" s="15"/>
      <c r="G6" s="15"/>
      <c r="H6" s="15"/>
      <c r="I6" s="15">
        <f t="shared" ref="I6:L6" si="0">I7+I12+I16</f>
        <v>129.44</v>
      </c>
      <c r="J6" s="15"/>
      <c r="K6" s="15">
        <f t="shared" si="0"/>
        <v>25.2504</v>
      </c>
      <c r="L6" s="15">
        <f t="shared" si="0"/>
        <v>104.1896</v>
      </c>
      <c r="M6" s="15"/>
      <c r="N6" s="15"/>
      <c r="O6" s="15"/>
      <c r="P6" s="15"/>
      <c r="Q6" s="15"/>
      <c r="R6" s="15"/>
      <c r="S6" s="15"/>
    </row>
    <row r="7" s="1" customFormat="1" ht="27" customHeight="1" spans="1:19">
      <c r="A7" s="17" t="s">
        <v>24</v>
      </c>
      <c r="B7" s="16"/>
      <c r="C7" s="17"/>
      <c r="D7" s="17"/>
      <c r="E7" s="17"/>
      <c r="F7" s="15"/>
      <c r="G7" s="15"/>
      <c r="H7" s="15"/>
      <c r="I7" s="15">
        <f t="shared" ref="I7:L7" si="1">I8+I9+I10+I11</f>
        <v>21.6</v>
      </c>
      <c r="J7" s="15"/>
      <c r="K7" s="15">
        <f t="shared" si="1"/>
        <v>5.184</v>
      </c>
      <c r="L7" s="15">
        <f t="shared" si="1"/>
        <v>16.416</v>
      </c>
      <c r="M7" s="15"/>
      <c r="N7" s="15"/>
      <c r="O7" s="15"/>
      <c r="P7" s="15"/>
      <c r="Q7" s="15"/>
      <c r="R7" s="15"/>
      <c r="S7" s="15"/>
    </row>
    <row r="8" ht="39" customHeight="1" spans="1:19">
      <c r="A8" s="15">
        <v>1</v>
      </c>
      <c r="B8" s="18" t="s">
        <v>145</v>
      </c>
      <c r="C8" s="15" t="s">
        <v>146</v>
      </c>
      <c r="D8" s="19" t="s">
        <v>147</v>
      </c>
      <c r="E8" s="15" t="s">
        <v>148</v>
      </c>
      <c r="F8" s="15">
        <v>2013</v>
      </c>
      <c r="G8" s="15">
        <v>20</v>
      </c>
      <c r="H8" s="15" t="s">
        <v>149</v>
      </c>
      <c r="I8" s="15">
        <v>6</v>
      </c>
      <c r="J8" s="17" t="s">
        <v>30</v>
      </c>
      <c r="K8" s="15">
        <v>1.44</v>
      </c>
      <c r="L8" s="15">
        <f t="shared" ref="L8:L11" si="2">I8-K8</f>
        <v>4.56</v>
      </c>
      <c r="M8" s="15" t="s">
        <v>148</v>
      </c>
      <c r="N8" s="15" t="s">
        <v>148</v>
      </c>
      <c r="O8" s="15" t="s">
        <v>148</v>
      </c>
      <c r="P8" s="15" t="s">
        <v>148</v>
      </c>
      <c r="Q8" s="15">
        <v>3</v>
      </c>
      <c r="R8" s="15"/>
      <c r="S8" s="19" t="s">
        <v>32</v>
      </c>
    </row>
    <row r="9" ht="30" customHeight="1" spans="1:19">
      <c r="A9" s="15">
        <v>2</v>
      </c>
      <c r="B9" s="16" t="s">
        <v>150</v>
      </c>
      <c r="C9" s="15" t="s">
        <v>151</v>
      </c>
      <c r="D9" s="19" t="s">
        <v>152</v>
      </c>
      <c r="E9" s="15" t="s">
        <v>148</v>
      </c>
      <c r="F9" s="15">
        <v>2013</v>
      </c>
      <c r="G9" s="15">
        <v>10</v>
      </c>
      <c r="H9" s="15" t="s">
        <v>153</v>
      </c>
      <c r="I9" s="15">
        <v>1</v>
      </c>
      <c r="J9" s="17" t="s">
        <v>30</v>
      </c>
      <c r="K9" s="15">
        <v>0.24</v>
      </c>
      <c r="L9" s="15">
        <f t="shared" si="2"/>
        <v>0.76</v>
      </c>
      <c r="M9" s="15" t="s">
        <v>148</v>
      </c>
      <c r="N9" s="15" t="s">
        <v>148</v>
      </c>
      <c r="O9" s="15" t="s">
        <v>148</v>
      </c>
      <c r="P9" s="15" t="s">
        <v>148</v>
      </c>
      <c r="Q9" s="15">
        <v>16</v>
      </c>
      <c r="R9" s="15">
        <v>64</v>
      </c>
      <c r="S9" s="19" t="s">
        <v>32</v>
      </c>
    </row>
    <row r="10" ht="30" customHeight="1" spans="1:19">
      <c r="A10" s="15">
        <v>3</v>
      </c>
      <c r="B10" s="16" t="s">
        <v>154</v>
      </c>
      <c r="C10" s="15" t="s">
        <v>151</v>
      </c>
      <c r="D10" s="19" t="s">
        <v>155</v>
      </c>
      <c r="E10" s="15" t="s">
        <v>148</v>
      </c>
      <c r="F10" s="15">
        <v>2013</v>
      </c>
      <c r="G10" s="15">
        <v>10</v>
      </c>
      <c r="H10" s="15" t="s">
        <v>156</v>
      </c>
      <c r="I10" s="15">
        <v>0.6</v>
      </c>
      <c r="J10" s="17" t="s">
        <v>30</v>
      </c>
      <c r="K10" s="15">
        <v>0.144</v>
      </c>
      <c r="L10" s="15">
        <f t="shared" si="2"/>
        <v>0.456</v>
      </c>
      <c r="M10" s="15" t="s">
        <v>148</v>
      </c>
      <c r="N10" s="15" t="s">
        <v>148</v>
      </c>
      <c r="O10" s="15" t="s">
        <v>148</v>
      </c>
      <c r="P10" s="15" t="s">
        <v>148</v>
      </c>
      <c r="Q10" s="15">
        <v>38</v>
      </c>
      <c r="R10" s="15">
        <v>156</v>
      </c>
      <c r="S10" s="19" t="s">
        <v>32</v>
      </c>
    </row>
    <row r="11" ht="30" customHeight="1" spans="1:19">
      <c r="A11" s="15">
        <v>4</v>
      </c>
      <c r="B11" s="16" t="s">
        <v>157</v>
      </c>
      <c r="C11" s="15" t="s">
        <v>146</v>
      </c>
      <c r="D11" s="19" t="s">
        <v>158</v>
      </c>
      <c r="E11" s="15" t="s">
        <v>148</v>
      </c>
      <c r="F11" s="15">
        <v>2013</v>
      </c>
      <c r="G11" s="15">
        <v>20</v>
      </c>
      <c r="H11" s="15" t="s">
        <v>159</v>
      </c>
      <c r="I11" s="15">
        <v>14</v>
      </c>
      <c r="J11" s="17" t="s">
        <v>30</v>
      </c>
      <c r="K11" s="15">
        <v>3.36</v>
      </c>
      <c r="L11" s="15">
        <f t="shared" si="2"/>
        <v>10.64</v>
      </c>
      <c r="M11" s="15" t="s">
        <v>148</v>
      </c>
      <c r="N11" s="15" t="s">
        <v>148</v>
      </c>
      <c r="O11" s="15" t="s">
        <v>148</v>
      </c>
      <c r="P11" s="15" t="s">
        <v>148</v>
      </c>
      <c r="Q11" s="15">
        <v>14</v>
      </c>
      <c r="R11" s="15"/>
      <c r="S11" s="19" t="s">
        <v>32</v>
      </c>
    </row>
    <row r="12" s="1" customFormat="1" ht="24" customHeight="1" spans="1:19">
      <c r="A12" s="17" t="s">
        <v>90</v>
      </c>
      <c r="B12" s="16"/>
      <c r="C12" s="17"/>
      <c r="D12" s="17"/>
      <c r="E12" s="17"/>
      <c r="F12" s="15"/>
      <c r="G12" s="15"/>
      <c r="H12" s="15"/>
      <c r="I12" s="15">
        <f t="shared" ref="I12:L12" si="3">I13+I14+I15</f>
        <v>31.84</v>
      </c>
      <c r="J12" s="15"/>
      <c r="K12" s="15">
        <f t="shared" si="3"/>
        <v>6.6864</v>
      </c>
      <c r="L12" s="15">
        <f t="shared" si="3"/>
        <v>25.1536</v>
      </c>
      <c r="M12" s="15"/>
      <c r="N12" s="15"/>
      <c r="O12" s="15"/>
      <c r="P12" s="15"/>
      <c r="Q12" s="15"/>
      <c r="R12" s="15"/>
      <c r="S12" s="15"/>
    </row>
    <row r="13" ht="28" customHeight="1" spans="1:19">
      <c r="A13" s="15">
        <v>1</v>
      </c>
      <c r="B13" s="16" t="s">
        <v>160</v>
      </c>
      <c r="C13" s="15" t="s">
        <v>161</v>
      </c>
      <c r="D13" s="19" t="s">
        <v>162</v>
      </c>
      <c r="E13" s="15" t="s">
        <v>148</v>
      </c>
      <c r="F13" s="15">
        <v>2014</v>
      </c>
      <c r="G13" s="15">
        <v>10</v>
      </c>
      <c r="H13" s="15" t="s">
        <v>163</v>
      </c>
      <c r="I13" s="15">
        <v>0.84</v>
      </c>
      <c r="J13" s="17" t="s">
        <v>30</v>
      </c>
      <c r="K13" s="15">
        <v>0.1764</v>
      </c>
      <c r="L13" s="15">
        <f t="shared" ref="L13:L15" si="4">I13-K13</f>
        <v>0.6636</v>
      </c>
      <c r="M13" s="15" t="s">
        <v>148</v>
      </c>
      <c r="N13" s="15" t="s">
        <v>148</v>
      </c>
      <c r="O13" s="15" t="s">
        <v>148</v>
      </c>
      <c r="P13" s="15" t="s">
        <v>148</v>
      </c>
      <c r="Q13" s="15">
        <v>24</v>
      </c>
      <c r="R13" s="15"/>
      <c r="S13" s="19" t="s">
        <v>32</v>
      </c>
    </row>
    <row r="14" ht="31" customHeight="1" spans="1:19">
      <c r="A14" s="15">
        <v>2</v>
      </c>
      <c r="B14" s="16" t="s">
        <v>164</v>
      </c>
      <c r="C14" s="15" t="s">
        <v>146</v>
      </c>
      <c r="D14" s="19" t="s">
        <v>165</v>
      </c>
      <c r="E14" s="15" t="s">
        <v>148</v>
      </c>
      <c r="F14" s="15">
        <v>2014</v>
      </c>
      <c r="G14" s="15">
        <v>20</v>
      </c>
      <c r="H14" s="15" t="s">
        <v>166</v>
      </c>
      <c r="I14" s="15">
        <v>18</v>
      </c>
      <c r="J14" s="17" t="s">
        <v>30</v>
      </c>
      <c r="K14" s="15">
        <v>3.78</v>
      </c>
      <c r="L14" s="15">
        <f t="shared" si="4"/>
        <v>14.22</v>
      </c>
      <c r="M14" s="15" t="s">
        <v>148</v>
      </c>
      <c r="N14" s="15" t="s">
        <v>148</v>
      </c>
      <c r="O14" s="15" t="s">
        <v>148</v>
      </c>
      <c r="P14" s="15" t="s">
        <v>148</v>
      </c>
      <c r="Q14" s="15">
        <v>9</v>
      </c>
      <c r="R14" s="15"/>
      <c r="S14" s="19" t="s">
        <v>32</v>
      </c>
    </row>
    <row r="15" s="2" customFormat="1" ht="26" customHeight="1" spans="1:19">
      <c r="A15" s="15">
        <v>3</v>
      </c>
      <c r="B15" s="16" t="s">
        <v>167</v>
      </c>
      <c r="C15" s="17" t="s">
        <v>146</v>
      </c>
      <c r="D15" s="19" t="s">
        <v>168</v>
      </c>
      <c r="E15" s="17" t="s">
        <v>148</v>
      </c>
      <c r="F15" s="17">
        <v>2014</v>
      </c>
      <c r="G15" s="17">
        <v>20</v>
      </c>
      <c r="H15" s="17" t="s">
        <v>169</v>
      </c>
      <c r="I15" s="17">
        <v>13</v>
      </c>
      <c r="J15" s="17" t="s">
        <v>30</v>
      </c>
      <c r="K15" s="17">
        <v>2.73</v>
      </c>
      <c r="L15" s="15">
        <f t="shared" si="4"/>
        <v>10.27</v>
      </c>
      <c r="M15" s="17" t="s">
        <v>148</v>
      </c>
      <c r="N15" s="17" t="s">
        <v>148</v>
      </c>
      <c r="O15" s="17" t="s">
        <v>148</v>
      </c>
      <c r="P15" s="17" t="s">
        <v>148</v>
      </c>
      <c r="Q15" s="17" t="s">
        <v>169</v>
      </c>
      <c r="R15" s="29"/>
      <c r="S15" s="19" t="s">
        <v>32</v>
      </c>
    </row>
    <row r="16" ht="24" customHeight="1" spans="1:19">
      <c r="A16" s="20" t="s">
        <v>118</v>
      </c>
      <c r="B16" s="21"/>
      <c r="C16" s="22"/>
      <c r="D16" s="22"/>
      <c r="E16" s="22"/>
      <c r="F16" s="23"/>
      <c r="G16" s="23"/>
      <c r="H16" s="23"/>
      <c r="I16" s="15">
        <f t="shared" ref="I16:L16" si="5">I17+I18+I19+I20</f>
        <v>76</v>
      </c>
      <c r="J16" s="23"/>
      <c r="K16" s="15">
        <f t="shared" si="5"/>
        <v>13.38</v>
      </c>
      <c r="L16" s="15">
        <f t="shared" si="5"/>
        <v>62.62</v>
      </c>
      <c r="M16" s="23"/>
      <c r="N16" s="23"/>
      <c r="O16" s="23"/>
      <c r="P16" s="23"/>
      <c r="Q16" s="30"/>
      <c r="R16" s="30"/>
      <c r="S16" s="23"/>
    </row>
    <row r="17" ht="27" customHeight="1" spans="1:19">
      <c r="A17" s="15">
        <v>1</v>
      </c>
      <c r="B17" s="16" t="s">
        <v>170</v>
      </c>
      <c r="C17" s="15" t="s">
        <v>146</v>
      </c>
      <c r="D17" s="19" t="s">
        <v>171</v>
      </c>
      <c r="E17" s="15" t="s">
        <v>148</v>
      </c>
      <c r="F17" s="15">
        <v>2015</v>
      </c>
      <c r="G17" s="15">
        <v>20</v>
      </c>
      <c r="H17" s="15" t="s">
        <v>172</v>
      </c>
      <c r="I17" s="15">
        <v>48</v>
      </c>
      <c r="J17" s="17" t="s">
        <v>30</v>
      </c>
      <c r="K17" s="15">
        <v>8.64</v>
      </c>
      <c r="L17" s="15">
        <f t="shared" ref="L17:L20" si="6">I17-K17</f>
        <v>39.36</v>
      </c>
      <c r="M17" s="15" t="s">
        <v>148</v>
      </c>
      <c r="N17" s="15" t="s">
        <v>148</v>
      </c>
      <c r="O17" s="15" t="s">
        <v>148</v>
      </c>
      <c r="P17" s="15" t="s">
        <v>148</v>
      </c>
      <c r="Q17" s="15">
        <v>24</v>
      </c>
      <c r="R17" s="15"/>
      <c r="S17" s="19" t="s">
        <v>32</v>
      </c>
    </row>
    <row r="18" ht="33" customHeight="1" spans="1:19">
      <c r="A18" s="15">
        <v>2</v>
      </c>
      <c r="B18" s="16" t="s">
        <v>173</v>
      </c>
      <c r="C18" s="15" t="s">
        <v>146</v>
      </c>
      <c r="D18" s="19" t="s">
        <v>174</v>
      </c>
      <c r="E18" s="15" t="s">
        <v>148</v>
      </c>
      <c r="F18" s="15">
        <v>2015</v>
      </c>
      <c r="G18" s="15">
        <v>20</v>
      </c>
      <c r="H18" s="15" t="s">
        <v>149</v>
      </c>
      <c r="I18" s="15">
        <v>3</v>
      </c>
      <c r="J18" s="17" t="s">
        <v>30</v>
      </c>
      <c r="K18" s="15">
        <v>0.54</v>
      </c>
      <c r="L18" s="15">
        <f t="shared" si="6"/>
        <v>2.46</v>
      </c>
      <c r="M18" s="15" t="s">
        <v>148</v>
      </c>
      <c r="N18" s="15" t="s">
        <v>148</v>
      </c>
      <c r="O18" s="15" t="s">
        <v>148</v>
      </c>
      <c r="P18" s="15" t="s">
        <v>148</v>
      </c>
      <c r="Q18" s="15">
        <v>3</v>
      </c>
      <c r="R18" s="15"/>
      <c r="S18" s="19" t="s">
        <v>32</v>
      </c>
    </row>
    <row r="19" ht="36" customHeight="1" spans="1:19">
      <c r="A19" s="15">
        <v>3</v>
      </c>
      <c r="B19" s="16" t="s">
        <v>175</v>
      </c>
      <c r="C19" s="15" t="s">
        <v>146</v>
      </c>
      <c r="D19" s="19" t="s">
        <v>176</v>
      </c>
      <c r="E19" s="15" t="s">
        <v>148</v>
      </c>
      <c r="F19" s="15">
        <v>2015</v>
      </c>
      <c r="G19" s="15">
        <v>20</v>
      </c>
      <c r="H19" s="15" t="s">
        <v>177</v>
      </c>
      <c r="I19" s="15">
        <v>5</v>
      </c>
      <c r="J19" s="17" t="s">
        <v>30</v>
      </c>
      <c r="K19" s="15">
        <v>0.9</v>
      </c>
      <c r="L19" s="15">
        <f t="shared" si="6"/>
        <v>4.1</v>
      </c>
      <c r="M19" s="15" t="s">
        <v>148</v>
      </c>
      <c r="N19" s="15" t="s">
        <v>148</v>
      </c>
      <c r="O19" s="15" t="s">
        <v>148</v>
      </c>
      <c r="P19" s="15" t="s">
        <v>148</v>
      </c>
      <c r="Q19" s="15">
        <v>5</v>
      </c>
      <c r="R19" s="23"/>
      <c r="S19" s="19" t="s">
        <v>32</v>
      </c>
    </row>
    <row r="20" ht="27" customHeight="1" spans="1:19">
      <c r="A20" s="15">
        <v>4</v>
      </c>
      <c r="B20" s="16" t="s">
        <v>178</v>
      </c>
      <c r="C20" s="15" t="s">
        <v>146</v>
      </c>
      <c r="D20" s="19" t="s">
        <v>179</v>
      </c>
      <c r="E20" s="15" t="s">
        <v>148</v>
      </c>
      <c r="F20" s="15">
        <v>2015</v>
      </c>
      <c r="G20" s="15">
        <v>20</v>
      </c>
      <c r="H20" s="15" t="s">
        <v>180</v>
      </c>
      <c r="I20" s="15">
        <v>20</v>
      </c>
      <c r="J20" s="17" t="s">
        <v>30</v>
      </c>
      <c r="K20" s="15">
        <v>3.3</v>
      </c>
      <c r="L20" s="15">
        <f t="shared" si="6"/>
        <v>16.7</v>
      </c>
      <c r="M20" s="15" t="s">
        <v>148</v>
      </c>
      <c r="N20" s="15" t="s">
        <v>148</v>
      </c>
      <c r="O20" s="15" t="s">
        <v>148</v>
      </c>
      <c r="P20" s="15" t="s">
        <v>148</v>
      </c>
      <c r="Q20" s="15">
        <v>20</v>
      </c>
      <c r="R20" s="15">
        <v>97</v>
      </c>
      <c r="S20" s="19" t="s">
        <v>32</v>
      </c>
    </row>
    <row r="21" spans="1:19">
      <c r="A21" s="24" t="s">
        <v>141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ht="1" customHeight="1" spans="1:19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ht="15" customHeight="1" spans="1:19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</sheetData>
  <mergeCells count="21">
    <mergeCell ref="A1:S1"/>
    <mergeCell ref="A2:S2"/>
    <mergeCell ref="Q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S4:S5"/>
    <mergeCell ref="A21:S2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曲靖市师宗县党政机关单位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附表2-2南华县扶贫项目公益性资产管理台账</vt:lpstr>
      <vt:lpstr>南华县扶贫项目到户类资产管理台账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周德福</cp:lastModifiedBy>
  <dcterms:created xsi:type="dcterms:W3CDTF">2019-05-29T09:24:00Z</dcterms:created>
  <cp:lastPrinted>2020-02-19T01:29:00Z</cp:lastPrinted>
  <dcterms:modified xsi:type="dcterms:W3CDTF">2023-02-04T02:31:43Z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88DD8C84135D4A36907CE75672D616BD</vt:lpwstr>
  </property>
</Properties>
</file>