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国库资料\2024年\4常用报表\14信息公开\3决算公开\2政府决算公开资料\1南华县2023年政府决算公开\"/>
    </mc:Choice>
  </mc:AlternateContent>
  <bookViews>
    <workbookView xWindow="0" yWindow="0" windowWidth="28800" windowHeight="12540" tabRatio="908" firstSheet="26" activeTab="30"/>
  </bookViews>
  <sheets>
    <sheet name="2023年南华县财政决算公开目录" sheetId="2" r:id="rId1"/>
    <sheet name="1-2023年南华县一般公共预算收入决算表" sheetId="3" r:id="rId2"/>
    <sheet name="2-2023年南华县一般公共预算支出决算表" sheetId="4" r:id="rId3"/>
    <sheet name="3-2023年南华县一般公共预算支出决算明细表" sheetId="5" r:id="rId4"/>
    <sheet name="4-2023年南华县税收返还和转移支付收入" sheetId="6" r:id="rId5"/>
    <sheet name="5-2023年南华县本级一般公共预算收入决算表" sheetId="7" r:id="rId6"/>
    <sheet name="6-2023年南华县本级一般公共预算支出决算表" sheetId="8" r:id="rId7"/>
    <sheet name="7-2023年南华县本级一般公共预算支出决算明细表" sheetId="35" r:id="rId8"/>
    <sheet name="8-2023年南华县本级对下税收返还和转移支付支出决算表" sheetId="10" r:id="rId9"/>
    <sheet name="9-2023年南华县本级对下税收返还和转移支付分地区决算表" sheetId="11" r:id="rId10"/>
    <sheet name="10-2023年南华县本级对下专项转移支付分地区分项目决算表" sheetId="12" r:id="rId11"/>
    <sheet name="11-2023年南华县本级一般公共预算基本支出（经济分类）决算" sheetId="13" r:id="rId12"/>
    <sheet name="12-2023年南华县政府性基金预算收入决算表" sheetId="14" r:id="rId13"/>
    <sheet name="13-2023年南华县政府性基金预算支出决算表" sheetId="15" r:id="rId14"/>
    <sheet name="14-2023年南华县本级政府性基金预算收入决算表" sheetId="36" r:id="rId15"/>
    <sheet name="15-2023年南华县本级政府性基金预算支出决算表" sheetId="37" r:id="rId16"/>
    <sheet name="16-2023年南华县本级对下政府性基金转移支付支出决算表" sheetId="18" r:id="rId17"/>
    <sheet name="17-2023年南华县国有资本经营预算收入决算表" sheetId="19" r:id="rId18"/>
    <sheet name="18-2023年南华县国有资本经营预算支出决算表" sheetId="20" r:id="rId19"/>
    <sheet name="19-2023年南华县本级国有资本经营预算收入决算表" sheetId="38" r:id="rId20"/>
    <sheet name="20-2023年南华县本级国有资本经营预算支出决算表" sheetId="39" r:id="rId21"/>
    <sheet name="21-2023年南华县本级国有资本经营预算对下转移支付分地区决" sheetId="23" r:id="rId22"/>
    <sheet name="22-2023年南华县本级国有资本经营预算对下转移支付分项目决" sheetId="24" r:id="rId23"/>
    <sheet name="23-2023年南华县社会保险基金收入决算情况表" sheetId="25" r:id="rId24"/>
    <sheet name="24-2023年楚雄州社会保险基金支出决算情况表" sheetId="26" r:id="rId25"/>
    <sheet name="25-2023年楚雄州本级社会保险基金收入决算情况表" sheetId="27" r:id="rId26"/>
    <sheet name="26-2023年楚雄州本级社会保险基金支出决算情况表" sheetId="28" r:id="rId27"/>
    <sheet name="27-2023年南华县地方政府债务限额及余额决算表" sheetId="29" r:id="rId28"/>
    <sheet name="28-2023年南华县地方政府债券使用情况表" sheetId="30" r:id="rId29"/>
    <sheet name="29-2023年南华县地方政府债务发行及还本付息表" sheetId="31" r:id="rId30"/>
    <sheet name="5.2023年重点工作情况解释说明汇总表" sheetId="33" r:id="rId31"/>
    <sheet name="6.2023年绩效评价结果公开网址" sheetId="32" r:id="rId32"/>
  </sheets>
  <definedNames>
    <definedName name="_xlnm._FilterDatabase" localSheetId="28" hidden="1">'28-2023年南华县地方政府债券使用情况表'!$A$5:$J$5</definedName>
    <definedName name="_xlnm.Print_Titles" localSheetId="11">'11-2023年南华县本级一般公共预算基本支出（经济分类）决算'!$1:$3</definedName>
    <definedName name="_xlnm.Print_Titles" localSheetId="1">'1-2023年南华县一般公共预算收入决算表'!$1:$3</definedName>
    <definedName name="_xlnm.Print_Titles" localSheetId="12">'12-2023年南华县政府性基金预算收入决算表'!$1:$3</definedName>
    <definedName name="_xlnm.Print_Titles" localSheetId="13">'13-2023年南华县政府性基金预算支出决算表'!$1:$3</definedName>
    <definedName name="_xlnm.Print_Titles" localSheetId="14">'14-2023年南华县本级政府性基金预算收入决算表'!$1:$3</definedName>
    <definedName name="_xlnm.Print_Titles" localSheetId="15">'15-2023年南华县本级政府性基金预算支出决算表'!$1:$3</definedName>
    <definedName name="_xlnm.Print_Titles" localSheetId="17">'17-2023年南华县国有资本经营预算收入决算表'!$1:$3</definedName>
    <definedName name="_xlnm.Print_Titles" localSheetId="19">'19-2023年南华县本级国有资本经营预算收入决算表'!$1:$3</definedName>
    <definedName name="_xlnm.Print_Titles" localSheetId="2">'2-2023年南华县一般公共预算支出决算表'!$1:$3</definedName>
    <definedName name="_xlnm.Print_Titles" localSheetId="3">'3-2023年南华县一般公共预算支出决算明细表'!$1:$3</definedName>
    <definedName name="_xlnm.Print_Titles" localSheetId="4">'4-2023年南华县税收返还和转移支付收入'!$1:$3</definedName>
    <definedName name="_xlnm.Print_Titles" localSheetId="5">'5-2023年南华县本级一般公共预算收入决算表'!$1:$3</definedName>
    <definedName name="_xlnm.Print_Titles" localSheetId="6">'6-2023年南华县本级一般公共预算支出决算表'!$1:$3</definedName>
    <definedName name="_xlnm.Print_Titles" localSheetId="7">'7-2023年南华县本级一般公共预算支出决算明细表'!$1:$3</definedName>
    <definedName name="_xlnm.Print_Titles" localSheetId="8">'8-2023年南华县本级对下税收返还和转移支付支出决算表'!$1:$3</definedName>
  </definedNames>
  <calcPr calcId="162913"/>
</workbook>
</file>

<file path=xl/calcChain.xml><?xml version="1.0" encoding="utf-8"?>
<calcChain xmlns="http://schemas.openxmlformats.org/spreadsheetml/2006/main">
  <c r="I4" i="30" l="1"/>
  <c r="I5" i="30"/>
  <c r="C7" i="29"/>
  <c r="C6" i="29" s="1"/>
  <c r="D7" i="29"/>
  <c r="D6" i="29" s="1"/>
  <c r="E7" i="29"/>
  <c r="F7" i="29"/>
  <c r="G7" i="29"/>
  <c r="B7" i="29"/>
  <c r="G6" i="29"/>
  <c r="B6" i="29"/>
  <c r="E6" i="29"/>
  <c r="F6" i="29"/>
  <c r="G65" i="25"/>
  <c r="F65" i="25"/>
  <c r="G64" i="25"/>
  <c r="F64" i="25"/>
  <c r="G63" i="25"/>
  <c r="F63" i="25"/>
  <c r="G62" i="25"/>
  <c r="F62" i="25"/>
  <c r="G61" i="25"/>
  <c r="F61" i="25"/>
  <c r="G60" i="25"/>
  <c r="F60" i="25"/>
  <c r="G59" i="25"/>
  <c r="F59" i="25"/>
  <c r="G58" i="25"/>
  <c r="F58" i="25"/>
  <c r="G57" i="25"/>
  <c r="F57" i="25"/>
  <c r="G56" i="25"/>
  <c r="F56" i="25"/>
  <c r="G55" i="25"/>
  <c r="F55" i="25"/>
  <c r="G54" i="25"/>
  <c r="F54" i="25"/>
  <c r="G53" i="25"/>
  <c r="F53" i="25"/>
  <c r="G52" i="25"/>
  <c r="F52" i="25"/>
  <c r="G51" i="25"/>
  <c r="F51" i="25"/>
  <c r="G50" i="25"/>
  <c r="F50" i="25"/>
  <c r="G49" i="25"/>
  <c r="F49" i="25"/>
  <c r="G48" i="25"/>
  <c r="F48" i="25"/>
  <c r="G47" i="25"/>
  <c r="F47" i="25"/>
  <c r="G46" i="25"/>
  <c r="F46" i="25"/>
  <c r="G45" i="25"/>
  <c r="F45" i="25"/>
  <c r="G44" i="25"/>
  <c r="F44" i="25"/>
  <c r="G43" i="25"/>
  <c r="F43" i="25"/>
  <c r="G42" i="25"/>
  <c r="F42" i="25"/>
  <c r="G41" i="25"/>
  <c r="F41" i="25"/>
  <c r="G40" i="25"/>
  <c r="F40" i="25"/>
  <c r="G39" i="25"/>
  <c r="F39" i="25"/>
  <c r="G38" i="25"/>
  <c r="F38" i="25"/>
  <c r="G37" i="25"/>
  <c r="F37" i="25"/>
  <c r="G36" i="25"/>
  <c r="F36" i="25"/>
  <c r="G35" i="25"/>
  <c r="F35" i="25"/>
  <c r="G34" i="25"/>
  <c r="F34" i="25"/>
  <c r="G33" i="25"/>
  <c r="F33" i="25"/>
  <c r="G32" i="25"/>
  <c r="F32" i="25"/>
  <c r="G31" i="25"/>
  <c r="F31" i="25"/>
  <c r="G30" i="25"/>
  <c r="F30" i="25"/>
  <c r="G29" i="25"/>
  <c r="F29" i="25"/>
  <c r="G28" i="25"/>
  <c r="F28" i="25"/>
  <c r="G27" i="25"/>
  <c r="F27" i="25"/>
  <c r="G26" i="25"/>
  <c r="F26" i="25"/>
  <c r="G25" i="25"/>
  <c r="F25" i="25"/>
  <c r="G24" i="25"/>
  <c r="F24" i="25"/>
  <c r="G23" i="25"/>
  <c r="F23" i="25"/>
  <c r="G22" i="25"/>
  <c r="F22" i="25"/>
  <c r="G21" i="25"/>
  <c r="F21" i="25"/>
  <c r="G20" i="25"/>
  <c r="F20" i="25"/>
  <c r="G19" i="25"/>
  <c r="F19" i="25"/>
  <c r="G18" i="25"/>
  <c r="F18" i="25"/>
  <c r="G17" i="25"/>
  <c r="F17" i="25"/>
  <c r="G16" i="25"/>
  <c r="F16" i="25"/>
  <c r="G15" i="25"/>
  <c r="F15" i="25"/>
  <c r="G14" i="25"/>
  <c r="F14" i="25"/>
  <c r="G13" i="25"/>
  <c r="F13" i="25"/>
  <c r="G12" i="25"/>
  <c r="F12" i="25"/>
  <c r="G11" i="25"/>
  <c r="F11" i="25"/>
  <c r="G10" i="25"/>
  <c r="F10" i="25"/>
  <c r="G9" i="25"/>
  <c r="F9" i="25"/>
  <c r="G8" i="25"/>
  <c r="F8" i="25"/>
  <c r="G7" i="25"/>
  <c r="F7" i="25"/>
  <c r="G6" i="25"/>
  <c r="F6" i="25"/>
  <c r="G5" i="25"/>
  <c r="F5" i="25"/>
  <c r="H41" i="39" l="1"/>
  <c r="E41" i="39"/>
  <c r="D41" i="39"/>
  <c r="C41" i="39"/>
  <c r="B41" i="39"/>
  <c r="A40" i="39"/>
  <c r="H39" i="39"/>
  <c r="H38" i="39"/>
  <c r="H37" i="39"/>
  <c r="H36" i="39"/>
  <c r="H35" i="39"/>
  <c r="H34" i="39"/>
  <c r="H33" i="39"/>
  <c r="A32" i="39"/>
  <c r="H31" i="39"/>
  <c r="G31" i="39"/>
  <c r="F31" i="39"/>
  <c r="H30" i="39"/>
  <c r="G30" i="39"/>
  <c r="F30" i="39"/>
  <c r="H29" i="39"/>
  <c r="G29" i="39"/>
  <c r="F29" i="39"/>
  <c r="H28" i="39"/>
  <c r="G28" i="39"/>
  <c r="F28" i="39"/>
  <c r="H27" i="39"/>
  <c r="G27" i="39"/>
  <c r="F27" i="39"/>
  <c r="H26" i="39"/>
  <c r="G26" i="39"/>
  <c r="F26" i="39"/>
  <c r="H25" i="39"/>
  <c r="G25" i="39"/>
  <c r="F25" i="39"/>
  <c r="H24" i="39"/>
  <c r="G24" i="39"/>
  <c r="F24" i="39"/>
  <c r="H23" i="39"/>
  <c r="G23" i="39"/>
  <c r="F23" i="39"/>
  <c r="H22" i="39"/>
  <c r="G22" i="39"/>
  <c r="F22" i="39"/>
  <c r="H21" i="39"/>
  <c r="G21" i="39"/>
  <c r="F21" i="39"/>
  <c r="H20" i="39"/>
  <c r="G20" i="39"/>
  <c r="F20" i="39"/>
  <c r="H19" i="39"/>
  <c r="G19" i="39"/>
  <c r="F19" i="39"/>
  <c r="H18" i="39"/>
  <c r="G18" i="39"/>
  <c r="F18" i="39"/>
  <c r="H17" i="39"/>
  <c r="G17" i="39"/>
  <c r="F17" i="39"/>
  <c r="H16" i="39"/>
  <c r="G16" i="39"/>
  <c r="F16" i="39"/>
  <c r="H15" i="39"/>
  <c r="G15" i="39"/>
  <c r="F15" i="39"/>
  <c r="H14" i="39"/>
  <c r="G14" i="39"/>
  <c r="F14" i="39"/>
  <c r="H13" i="39"/>
  <c r="G13" i="39"/>
  <c r="F13" i="39"/>
  <c r="H12" i="39"/>
  <c r="G12" i="39"/>
  <c r="F12" i="39"/>
  <c r="H11" i="39"/>
  <c r="G11" i="39"/>
  <c r="F11" i="39"/>
  <c r="H10" i="39"/>
  <c r="G10" i="39"/>
  <c r="F10" i="39"/>
  <c r="H9" i="39"/>
  <c r="G9" i="39"/>
  <c r="F9" i="39"/>
  <c r="H8" i="39"/>
  <c r="G8" i="39"/>
  <c r="F8" i="39"/>
  <c r="H7" i="39"/>
  <c r="G7" i="39"/>
  <c r="F7" i="39"/>
  <c r="H6" i="39"/>
  <c r="G6" i="39"/>
  <c r="F6" i="39"/>
  <c r="H5" i="39"/>
  <c r="G5" i="39"/>
  <c r="F5" i="39"/>
  <c r="H4" i="39"/>
  <c r="G4" i="39"/>
  <c r="F4" i="39"/>
  <c r="G2" i="39"/>
  <c r="F2" i="39"/>
  <c r="E2" i="39"/>
  <c r="D2" i="39"/>
  <c r="C2" i="39"/>
  <c r="B2" i="39"/>
  <c r="A2" i="39"/>
  <c r="H64" i="38"/>
  <c r="G64" i="38"/>
  <c r="F64" i="38"/>
  <c r="E63" i="38"/>
  <c r="D63" i="38"/>
  <c r="H63" i="38" s="1"/>
  <c r="C63" i="38"/>
  <c r="G63" i="38" s="1"/>
  <c r="B63" i="38"/>
  <c r="F63" i="38" s="1"/>
  <c r="H62" i="38"/>
  <c r="G62" i="38"/>
  <c r="F62" i="38"/>
  <c r="A62" i="38"/>
  <c r="H61" i="38"/>
  <c r="G61" i="38"/>
  <c r="F61" i="38"/>
  <c r="A61" i="38"/>
  <c r="H60" i="38"/>
  <c r="G60" i="38"/>
  <c r="F60" i="38"/>
  <c r="H59" i="38"/>
  <c r="G59" i="38"/>
  <c r="F59" i="38"/>
  <c r="H58" i="38"/>
  <c r="G58" i="38"/>
  <c r="F58" i="38"/>
  <c r="H57" i="38"/>
  <c r="G57" i="38"/>
  <c r="F57" i="38"/>
  <c r="H56" i="38"/>
  <c r="G56" i="38"/>
  <c r="F56" i="38"/>
  <c r="H55" i="38"/>
  <c r="G55" i="38"/>
  <c r="F55" i="38"/>
  <c r="H54" i="38"/>
  <c r="G54" i="38"/>
  <c r="F54" i="38"/>
  <c r="A54" i="38"/>
  <c r="H53" i="38"/>
  <c r="G53" i="38"/>
  <c r="F53" i="38"/>
  <c r="H52" i="38"/>
  <c r="G52" i="38"/>
  <c r="F52" i="38"/>
  <c r="H51" i="38"/>
  <c r="G51" i="38"/>
  <c r="F51" i="38"/>
  <c r="H50" i="38"/>
  <c r="G50" i="38"/>
  <c r="F50" i="38"/>
  <c r="H49" i="38"/>
  <c r="G49" i="38"/>
  <c r="F49" i="38"/>
  <c r="H48" i="38"/>
  <c r="G48" i="38"/>
  <c r="F48" i="38"/>
  <c r="H47" i="38"/>
  <c r="G47" i="38"/>
  <c r="F47" i="38"/>
  <c r="H46" i="38"/>
  <c r="G46" i="38"/>
  <c r="F46" i="38"/>
  <c r="H45" i="38"/>
  <c r="G45" i="38"/>
  <c r="F45" i="38"/>
  <c r="H44" i="38"/>
  <c r="G44" i="38"/>
  <c r="F44" i="38"/>
  <c r="H43" i="38"/>
  <c r="G43" i="38"/>
  <c r="F43" i="38"/>
  <c r="H42" i="38"/>
  <c r="G42" i="38"/>
  <c r="F42" i="38"/>
  <c r="H41" i="38"/>
  <c r="G41" i="38"/>
  <c r="F41" i="38"/>
  <c r="H40" i="38"/>
  <c r="G40" i="38"/>
  <c r="F40" i="38"/>
  <c r="H39" i="38"/>
  <c r="G39" i="38"/>
  <c r="F39" i="38"/>
  <c r="H38" i="38"/>
  <c r="G38" i="38"/>
  <c r="F38" i="38"/>
  <c r="H37" i="38"/>
  <c r="G37" i="38"/>
  <c r="F37" i="38"/>
  <c r="H36" i="38"/>
  <c r="G36" i="38"/>
  <c r="F36" i="38"/>
  <c r="H35" i="38"/>
  <c r="G35" i="38"/>
  <c r="F35" i="38"/>
  <c r="H34" i="38"/>
  <c r="G34" i="38"/>
  <c r="F34" i="38"/>
  <c r="H33" i="38"/>
  <c r="G33" i="38"/>
  <c r="F33" i="38"/>
  <c r="H32" i="38"/>
  <c r="G32" i="38"/>
  <c r="F32" i="38"/>
  <c r="H31" i="38"/>
  <c r="G31" i="38"/>
  <c r="F31" i="38"/>
  <c r="H30" i="38"/>
  <c r="G30" i="38"/>
  <c r="F30" i="38"/>
  <c r="H29" i="38"/>
  <c r="G29" i="38"/>
  <c r="F29" i="38"/>
  <c r="H28" i="38"/>
  <c r="G28" i="38"/>
  <c r="F28" i="38"/>
  <c r="H27" i="38"/>
  <c r="G27" i="38"/>
  <c r="F27" i="38"/>
  <c r="H26" i="38"/>
  <c r="G26" i="38"/>
  <c r="F26" i="38"/>
  <c r="H25" i="38"/>
  <c r="G25" i="38"/>
  <c r="F25" i="38"/>
  <c r="H24" i="38"/>
  <c r="G24" i="38"/>
  <c r="F24" i="38"/>
  <c r="H23" i="38"/>
  <c r="G23" i="38"/>
  <c r="F23" i="38"/>
  <c r="H22" i="38"/>
  <c r="G22" i="38"/>
  <c r="F22" i="38"/>
  <c r="H21" i="38"/>
  <c r="G21" i="38"/>
  <c r="F21" i="38"/>
  <c r="H20" i="38"/>
  <c r="G20" i="38"/>
  <c r="F20" i="38"/>
  <c r="H19" i="38"/>
  <c r="G19" i="38"/>
  <c r="F19" i="38"/>
  <c r="H18" i="38"/>
  <c r="G18" i="38"/>
  <c r="F18" i="38"/>
  <c r="H17" i="38"/>
  <c r="G17" i="38"/>
  <c r="F17" i="38"/>
  <c r="H16" i="38"/>
  <c r="G16" i="38"/>
  <c r="F16" i="38"/>
  <c r="H15" i="38"/>
  <c r="G15" i="38"/>
  <c r="F15" i="38"/>
  <c r="H14" i="38"/>
  <c r="G14" i="38"/>
  <c r="F14" i="38"/>
  <c r="H13" i="38"/>
  <c r="G13" i="38"/>
  <c r="F13" i="38"/>
  <c r="H12" i="38"/>
  <c r="G12" i="38"/>
  <c r="F12" i="38"/>
  <c r="H11" i="38"/>
  <c r="G11" i="38"/>
  <c r="F11" i="38"/>
  <c r="H10" i="38"/>
  <c r="G10" i="38"/>
  <c r="F10" i="38"/>
  <c r="H9" i="38"/>
  <c r="G9" i="38"/>
  <c r="F9" i="38"/>
  <c r="H8" i="38"/>
  <c r="G8" i="38"/>
  <c r="F8" i="38"/>
  <c r="H7" i="38"/>
  <c r="G7" i="38"/>
  <c r="F7" i="38"/>
  <c r="H6" i="38"/>
  <c r="G6" i="38"/>
  <c r="F6" i="38"/>
  <c r="H5" i="38"/>
  <c r="G5" i="38"/>
  <c r="F5" i="38"/>
  <c r="H4" i="38"/>
  <c r="G4" i="38"/>
  <c r="F4" i="38"/>
  <c r="G2" i="38"/>
  <c r="F2" i="38"/>
  <c r="E2" i="38"/>
  <c r="D2" i="38"/>
  <c r="C2" i="38"/>
  <c r="B2" i="38"/>
  <c r="A2" i="38"/>
  <c r="C41" i="20"/>
  <c r="D41" i="20"/>
  <c r="E41" i="20"/>
  <c r="B41" i="20"/>
  <c r="C63" i="19"/>
  <c r="D63" i="19"/>
  <c r="E63" i="19"/>
  <c r="B63" i="19"/>
  <c r="F56" i="19"/>
  <c r="F5" i="19" l="1"/>
  <c r="G5" i="19"/>
  <c r="H5" i="19"/>
  <c r="F6" i="19"/>
  <c r="G6" i="19"/>
  <c r="H6" i="19"/>
  <c r="F7" i="19"/>
  <c r="G7" i="19"/>
  <c r="H7" i="19"/>
  <c r="F8" i="19"/>
  <c r="G8" i="19"/>
  <c r="H8" i="19"/>
  <c r="F9" i="19"/>
  <c r="G9" i="19"/>
  <c r="H9" i="19"/>
  <c r="F10" i="19"/>
  <c r="G10" i="19"/>
  <c r="H10" i="19"/>
  <c r="F11" i="19"/>
  <c r="G11" i="19"/>
  <c r="H11" i="19"/>
  <c r="F12" i="19"/>
  <c r="G12" i="19"/>
  <c r="H12" i="19"/>
  <c r="F13" i="19"/>
  <c r="G13" i="19"/>
  <c r="H13" i="19"/>
  <c r="F14" i="19"/>
  <c r="G14" i="19"/>
  <c r="H14" i="19"/>
  <c r="F15" i="19"/>
  <c r="G15" i="19"/>
  <c r="H15" i="19"/>
  <c r="F16" i="19"/>
  <c r="G16" i="19"/>
  <c r="H16" i="19"/>
  <c r="F17" i="19"/>
  <c r="G17" i="19"/>
  <c r="H17" i="19"/>
  <c r="F18" i="19"/>
  <c r="G18" i="19"/>
  <c r="H18" i="19"/>
  <c r="F19" i="19"/>
  <c r="G19" i="19"/>
  <c r="H19" i="19"/>
  <c r="F20" i="19"/>
  <c r="G20" i="19"/>
  <c r="H20" i="19"/>
  <c r="F21" i="19"/>
  <c r="G21" i="19"/>
  <c r="H21" i="19"/>
  <c r="F22" i="19"/>
  <c r="G22" i="19"/>
  <c r="H22" i="19"/>
  <c r="F23" i="19"/>
  <c r="G23" i="19"/>
  <c r="H23" i="19"/>
  <c r="F24" i="19"/>
  <c r="G24" i="19"/>
  <c r="H24" i="19"/>
  <c r="F25" i="19"/>
  <c r="G25" i="19"/>
  <c r="H25" i="19"/>
  <c r="F26" i="19"/>
  <c r="G26" i="19"/>
  <c r="H26" i="19"/>
  <c r="F27" i="19"/>
  <c r="G27" i="19"/>
  <c r="H27" i="19"/>
  <c r="F28" i="19"/>
  <c r="G28" i="19"/>
  <c r="H28" i="19"/>
  <c r="F29" i="19"/>
  <c r="G29" i="19"/>
  <c r="H29" i="19"/>
  <c r="F30" i="19"/>
  <c r="G30" i="19"/>
  <c r="H30" i="19"/>
  <c r="F31" i="19"/>
  <c r="G31" i="19"/>
  <c r="H31" i="19"/>
  <c r="F32" i="19"/>
  <c r="G32" i="19"/>
  <c r="H32" i="19"/>
  <c r="F33" i="19"/>
  <c r="G33" i="19"/>
  <c r="H33" i="19"/>
  <c r="F34" i="19"/>
  <c r="G34" i="19"/>
  <c r="H34" i="19"/>
  <c r="F35" i="19"/>
  <c r="G35" i="19"/>
  <c r="H35" i="19"/>
  <c r="F36" i="19"/>
  <c r="G36" i="19"/>
  <c r="H36" i="19"/>
  <c r="F37" i="19"/>
  <c r="G37" i="19"/>
  <c r="H37" i="19"/>
  <c r="F38" i="19"/>
  <c r="G38" i="19"/>
  <c r="H38" i="19"/>
  <c r="F39" i="19"/>
  <c r="G39" i="19"/>
  <c r="H39" i="19"/>
  <c r="F40" i="19"/>
  <c r="G40" i="19"/>
  <c r="H40" i="19"/>
  <c r="F41" i="19"/>
  <c r="G41" i="19"/>
  <c r="H41" i="19"/>
  <c r="F42" i="19"/>
  <c r="G42" i="19"/>
  <c r="H42" i="19"/>
  <c r="F43" i="19"/>
  <c r="G43" i="19"/>
  <c r="H43" i="19"/>
  <c r="F44" i="19"/>
  <c r="G44" i="19"/>
  <c r="H44" i="19"/>
  <c r="F45" i="19"/>
  <c r="G45" i="19"/>
  <c r="H45" i="19"/>
  <c r="F46" i="19"/>
  <c r="G46" i="19"/>
  <c r="H46" i="19"/>
  <c r="F47" i="19"/>
  <c r="G47" i="19"/>
  <c r="H47" i="19"/>
  <c r="F48" i="19"/>
  <c r="G48" i="19"/>
  <c r="H48" i="19"/>
  <c r="F49" i="19"/>
  <c r="G49" i="19"/>
  <c r="H49" i="19"/>
  <c r="F50" i="19"/>
  <c r="G50" i="19"/>
  <c r="H50" i="19"/>
  <c r="F51" i="19"/>
  <c r="G51" i="19"/>
  <c r="H51" i="19"/>
  <c r="F52" i="19"/>
  <c r="G52" i="19"/>
  <c r="H52" i="19"/>
  <c r="F53" i="19"/>
  <c r="G53" i="19"/>
  <c r="H53" i="19"/>
  <c r="F54" i="19"/>
  <c r="G54" i="19"/>
  <c r="H54" i="19"/>
  <c r="F55" i="19"/>
  <c r="G55" i="19"/>
  <c r="H55" i="19"/>
  <c r="G56" i="19"/>
  <c r="H56" i="19"/>
  <c r="F57" i="19"/>
  <c r="G57" i="19"/>
  <c r="H57" i="19"/>
  <c r="F58" i="19"/>
  <c r="G58" i="19"/>
  <c r="H58" i="19"/>
  <c r="F59" i="19"/>
  <c r="G59" i="19"/>
  <c r="H59" i="19"/>
  <c r="F60" i="19"/>
  <c r="G60" i="19"/>
  <c r="H60" i="19"/>
  <c r="F61" i="19"/>
  <c r="G61" i="19"/>
  <c r="H61" i="19"/>
  <c r="F62" i="19"/>
  <c r="G62" i="19"/>
  <c r="H62" i="19"/>
  <c r="F63" i="19"/>
  <c r="G63" i="19"/>
  <c r="H63" i="19"/>
  <c r="F64" i="19"/>
  <c r="G64" i="19"/>
  <c r="H64" i="19"/>
  <c r="H4" i="19"/>
  <c r="G4" i="19"/>
  <c r="F4" i="19"/>
  <c r="J280" i="37"/>
  <c r="A280" i="37"/>
  <c r="J279" i="37"/>
  <c r="J278" i="37"/>
  <c r="J277" i="37"/>
  <c r="J276" i="37"/>
  <c r="J275" i="37"/>
  <c r="J274" i="37"/>
  <c r="J273" i="37"/>
  <c r="J272" i="37"/>
  <c r="J271" i="37"/>
  <c r="A270" i="37"/>
  <c r="H269" i="37"/>
  <c r="G269" i="37"/>
  <c r="F269" i="37"/>
  <c r="F281" i="37" s="1"/>
  <c r="E269" i="37"/>
  <c r="J269" i="37" s="1"/>
  <c r="D269" i="37"/>
  <c r="I269" i="37" s="1"/>
  <c r="C269" i="37"/>
  <c r="C281" i="37" s="1"/>
  <c r="A268" i="37"/>
  <c r="J267" i="37"/>
  <c r="I267" i="37"/>
  <c r="H267" i="37"/>
  <c r="G267" i="37"/>
  <c r="J266" i="37"/>
  <c r="I266" i="37"/>
  <c r="H266" i="37"/>
  <c r="G266" i="37"/>
  <c r="J265" i="37"/>
  <c r="I265" i="37"/>
  <c r="H265" i="37"/>
  <c r="G265" i="37"/>
  <c r="J264" i="37"/>
  <c r="I264" i="37"/>
  <c r="H264" i="37"/>
  <c r="G264" i="37"/>
  <c r="J263" i="37"/>
  <c r="I263" i="37"/>
  <c r="H263" i="37"/>
  <c r="G263" i="37"/>
  <c r="J262" i="37"/>
  <c r="I262" i="37"/>
  <c r="H262" i="37"/>
  <c r="G262" i="37"/>
  <c r="J261" i="37"/>
  <c r="I261" i="37"/>
  <c r="H261" i="37"/>
  <c r="G261" i="37"/>
  <c r="J260" i="37"/>
  <c r="I260" i="37"/>
  <c r="H260" i="37"/>
  <c r="G260" i="37"/>
  <c r="J259" i="37"/>
  <c r="I259" i="37"/>
  <c r="H259" i="37"/>
  <c r="G259" i="37"/>
  <c r="J258" i="37"/>
  <c r="I258" i="37"/>
  <c r="H258" i="37"/>
  <c r="G258" i="37"/>
  <c r="J257" i="37"/>
  <c r="I257" i="37"/>
  <c r="H257" i="37"/>
  <c r="G257" i="37"/>
  <c r="J256" i="37"/>
  <c r="I256" i="37"/>
  <c r="H256" i="37"/>
  <c r="G256" i="37"/>
  <c r="J255" i="37"/>
  <c r="I255" i="37"/>
  <c r="H255" i="37"/>
  <c r="G255" i="37"/>
  <c r="J254" i="37"/>
  <c r="I254" i="37"/>
  <c r="H254" i="37"/>
  <c r="G254" i="37"/>
  <c r="J253" i="37"/>
  <c r="I253" i="37"/>
  <c r="H253" i="37"/>
  <c r="G253" i="37"/>
  <c r="J252" i="37"/>
  <c r="I252" i="37"/>
  <c r="H252" i="37"/>
  <c r="G252" i="37"/>
  <c r="J251" i="37"/>
  <c r="I251" i="37"/>
  <c r="H251" i="37"/>
  <c r="G251" i="37"/>
  <c r="J250" i="37"/>
  <c r="I250" i="37"/>
  <c r="H250" i="37"/>
  <c r="G250" i="37"/>
  <c r="J249" i="37"/>
  <c r="I249" i="37"/>
  <c r="H249" i="37"/>
  <c r="G249" i="37"/>
  <c r="J248" i="37"/>
  <c r="I248" i="37"/>
  <c r="H248" i="37"/>
  <c r="G248" i="37"/>
  <c r="J247" i="37"/>
  <c r="I247" i="37"/>
  <c r="H247" i="37"/>
  <c r="G247" i="37"/>
  <c r="J246" i="37"/>
  <c r="I246" i="37"/>
  <c r="H246" i="37"/>
  <c r="G246" i="37"/>
  <c r="J245" i="37"/>
  <c r="I245" i="37"/>
  <c r="H245" i="37"/>
  <c r="G245" i="37"/>
  <c r="J244" i="37"/>
  <c r="I244" i="37"/>
  <c r="H244" i="37"/>
  <c r="G244" i="37"/>
  <c r="J243" i="37"/>
  <c r="I243" i="37"/>
  <c r="H243" i="37"/>
  <c r="G243" i="37"/>
  <c r="J242" i="37"/>
  <c r="I242" i="37"/>
  <c r="H242" i="37"/>
  <c r="G242" i="37"/>
  <c r="J241" i="37"/>
  <c r="I241" i="37"/>
  <c r="H241" i="37"/>
  <c r="G241" i="37"/>
  <c r="J240" i="37"/>
  <c r="I240" i="37"/>
  <c r="H240" i="37"/>
  <c r="G240" i="37"/>
  <c r="J239" i="37"/>
  <c r="I239" i="37"/>
  <c r="H239" i="37"/>
  <c r="G239" i="37"/>
  <c r="J238" i="37"/>
  <c r="I238" i="37"/>
  <c r="H238" i="37"/>
  <c r="G238" i="37"/>
  <c r="J237" i="37"/>
  <c r="I237" i="37"/>
  <c r="H237" i="37"/>
  <c r="G237" i="37"/>
  <c r="J236" i="37"/>
  <c r="I236" i="37"/>
  <c r="H236" i="37"/>
  <c r="G236" i="37"/>
  <c r="J235" i="37"/>
  <c r="I235" i="37"/>
  <c r="H235" i="37"/>
  <c r="G235" i="37"/>
  <c r="J234" i="37"/>
  <c r="I234" i="37"/>
  <c r="H234" i="37"/>
  <c r="G234" i="37"/>
  <c r="J233" i="37"/>
  <c r="I233" i="37"/>
  <c r="H233" i="37"/>
  <c r="G233" i="37"/>
  <c r="J232" i="37"/>
  <c r="I232" i="37"/>
  <c r="H232" i="37"/>
  <c r="G232" i="37"/>
  <c r="J231" i="37"/>
  <c r="I231" i="37"/>
  <c r="H231" i="37"/>
  <c r="G231" i="37"/>
  <c r="J230" i="37"/>
  <c r="I230" i="37"/>
  <c r="H230" i="37"/>
  <c r="G230" i="37"/>
  <c r="J229" i="37"/>
  <c r="I229" i="37"/>
  <c r="H229" i="37"/>
  <c r="G229" i="37"/>
  <c r="J228" i="37"/>
  <c r="I228" i="37"/>
  <c r="H228" i="37"/>
  <c r="G228" i="37"/>
  <c r="J227" i="37"/>
  <c r="I227" i="37"/>
  <c r="H227" i="37"/>
  <c r="G227" i="37"/>
  <c r="J226" i="37"/>
  <c r="I226" i="37"/>
  <c r="H226" i="37"/>
  <c r="G226" i="37"/>
  <c r="J225" i="37"/>
  <c r="I225" i="37"/>
  <c r="H225" i="37"/>
  <c r="G225" i="37"/>
  <c r="J224" i="37"/>
  <c r="I224" i="37"/>
  <c r="H224" i="37"/>
  <c r="G224" i="37"/>
  <c r="J223" i="37"/>
  <c r="I223" i="37"/>
  <c r="H223" i="37"/>
  <c r="G223" i="37"/>
  <c r="J222" i="37"/>
  <c r="I222" i="37"/>
  <c r="H222" i="37"/>
  <c r="G222" i="37"/>
  <c r="J221" i="37"/>
  <c r="I221" i="37"/>
  <c r="H221" i="37"/>
  <c r="G221" i="37"/>
  <c r="J220" i="37"/>
  <c r="I220" i="37"/>
  <c r="H220" i="37"/>
  <c r="G220" i="37"/>
  <c r="J219" i="37"/>
  <c r="I219" i="37"/>
  <c r="H219" i="37"/>
  <c r="G219" i="37"/>
  <c r="J218" i="37"/>
  <c r="I218" i="37"/>
  <c r="H218" i="37"/>
  <c r="G218" i="37"/>
  <c r="J217" i="37"/>
  <c r="I217" i="37"/>
  <c r="H217" i="37"/>
  <c r="G217" i="37"/>
  <c r="J216" i="37"/>
  <c r="I216" i="37"/>
  <c r="H216" i="37"/>
  <c r="G216" i="37"/>
  <c r="J215" i="37"/>
  <c r="I215" i="37"/>
  <c r="H215" i="37"/>
  <c r="G215" i="37"/>
  <c r="J214" i="37"/>
  <c r="I214" i="37"/>
  <c r="H214" i="37"/>
  <c r="G214" i="37"/>
  <c r="J213" i="37"/>
  <c r="I213" i="37"/>
  <c r="H213" i="37"/>
  <c r="G213" i="37"/>
  <c r="J212" i="37"/>
  <c r="I212" i="37"/>
  <c r="H212" i="37"/>
  <c r="G212" i="37"/>
  <c r="J211" i="37"/>
  <c r="I211" i="37"/>
  <c r="H211" i="37"/>
  <c r="G211" i="37"/>
  <c r="J210" i="37"/>
  <c r="I210" i="37"/>
  <c r="H210" i="37"/>
  <c r="G210" i="37"/>
  <c r="J209" i="37"/>
  <c r="I209" i="37"/>
  <c r="H209" i="37"/>
  <c r="G209" i="37"/>
  <c r="J208" i="37"/>
  <c r="I208" i="37"/>
  <c r="H208" i="37"/>
  <c r="G208" i="37"/>
  <c r="J207" i="37"/>
  <c r="I207" i="37"/>
  <c r="H207" i="37"/>
  <c r="G207" i="37"/>
  <c r="J206" i="37"/>
  <c r="I206" i="37"/>
  <c r="H206" i="37"/>
  <c r="G206" i="37"/>
  <c r="J205" i="37"/>
  <c r="I205" i="37"/>
  <c r="H205" i="37"/>
  <c r="G205" i="37"/>
  <c r="J204" i="37"/>
  <c r="I204" i="37"/>
  <c r="H204" i="37"/>
  <c r="G204" i="37"/>
  <c r="J203" i="37"/>
  <c r="I203" i="37"/>
  <c r="H203" i="37"/>
  <c r="G203" i="37"/>
  <c r="J202" i="37"/>
  <c r="I202" i="37"/>
  <c r="H202" i="37"/>
  <c r="G202" i="37"/>
  <c r="J201" i="37"/>
  <c r="I201" i="37"/>
  <c r="H201" i="37"/>
  <c r="G201" i="37"/>
  <c r="J200" i="37"/>
  <c r="I200" i="37"/>
  <c r="H200" i="37"/>
  <c r="G200" i="37"/>
  <c r="J199" i="37"/>
  <c r="I199" i="37"/>
  <c r="H199" i="37"/>
  <c r="G199" i="37"/>
  <c r="J198" i="37"/>
  <c r="I198" i="37"/>
  <c r="H198" i="37"/>
  <c r="G198" i="37"/>
  <c r="J197" i="37"/>
  <c r="I197" i="37"/>
  <c r="H197" i="37"/>
  <c r="G197" i="37"/>
  <c r="J196" i="37"/>
  <c r="I196" i="37"/>
  <c r="H196" i="37"/>
  <c r="G196" i="37"/>
  <c r="J195" i="37"/>
  <c r="I195" i="37"/>
  <c r="H195" i="37"/>
  <c r="G195" i="37"/>
  <c r="J194" i="37"/>
  <c r="I194" i="37"/>
  <c r="H194" i="37"/>
  <c r="G194" i="37"/>
  <c r="J193" i="37"/>
  <c r="I193" i="37"/>
  <c r="H193" i="37"/>
  <c r="G193" i="37"/>
  <c r="J192" i="37"/>
  <c r="I192" i="37"/>
  <c r="H192" i="37"/>
  <c r="G192" i="37"/>
  <c r="J191" i="37"/>
  <c r="I191" i="37"/>
  <c r="H191" i="37"/>
  <c r="G191" i="37"/>
  <c r="J190" i="37"/>
  <c r="I190" i="37"/>
  <c r="H190" i="37"/>
  <c r="G190" i="37"/>
  <c r="J189" i="37"/>
  <c r="I189" i="37"/>
  <c r="H189" i="37"/>
  <c r="G189" i="37"/>
  <c r="J188" i="37"/>
  <c r="I188" i="37"/>
  <c r="H188" i="37"/>
  <c r="G188" i="37"/>
  <c r="J187" i="37"/>
  <c r="I187" i="37"/>
  <c r="H187" i="37"/>
  <c r="G187" i="37"/>
  <c r="J186" i="37"/>
  <c r="I186" i="37"/>
  <c r="H186" i="37"/>
  <c r="G186" i="37"/>
  <c r="J185" i="37"/>
  <c r="I185" i="37"/>
  <c r="H185" i="37"/>
  <c r="G185" i="37"/>
  <c r="J184" i="37"/>
  <c r="I184" i="37"/>
  <c r="H184" i="37"/>
  <c r="G184" i="37"/>
  <c r="J183" i="37"/>
  <c r="I183" i="37"/>
  <c r="H183" i="37"/>
  <c r="G183" i="37"/>
  <c r="J182" i="37"/>
  <c r="I182" i="37"/>
  <c r="H182" i="37"/>
  <c r="G182" i="37"/>
  <c r="J181" i="37"/>
  <c r="I181" i="37"/>
  <c r="H181" i="37"/>
  <c r="G181" i="37"/>
  <c r="J180" i="37"/>
  <c r="I180" i="37"/>
  <c r="H180" i="37"/>
  <c r="G180" i="37"/>
  <c r="J179" i="37"/>
  <c r="I179" i="37"/>
  <c r="H179" i="37"/>
  <c r="G179" i="37"/>
  <c r="J178" i="37"/>
  <c r="I178" i="37"/>
  <c r="H178" i="37"/>
  <c r="G178" i="37"/>
  <c r="J177" i="37"/>
  <c r="I177" i="37"/>
  <c r="H177" i="37"/>
  <c r="G177" i="37"/>
  <c r="J176" i="37"/>
  <c r="I176" i="37"/>
  <c r="H176" i="37"/>
  <c r="G176" i="37"/>
  <c r="J175" i="37"/>
  <c r="I175" i="37"/>
  <c r="H175" i="37"/>
  <c r="G175" i="37"/>
  <c r="J174" i="37"/>
  <c r="I174" i="37"/>
  <c r="H174" i="37"/>
  <c r="G174" i="37"/>
  <c r="J173" i="37"/>
  <c r="I173" i="37"/>
  <c r="H173" i="37"/>
  <c r="G173" i="37"/>
  <c r="J172" i="37"/>
  <c r="I172" i="37"/>
  <c r="H172" i="37"/>
  <c r="G172" i="37"/>
  <c r="J171" i="37"/>
  <c r="I171" i="37"/>
  <c r="H171" i="37"/>
  <c r="G171" i="37"/>
  <c r="J170" i="37"/>
  <c r="I170" i="37"/>
  <c r="H170" i="37"/>
  <c r="G170" i="37"/>
  <c r="J169" i="37"/>
  <c r="I169" i="37"/>
  <c r="H169" i="37"/>
  <c r="G169" i="37"/>
  <c r="J168" i="37"/>
  <c r="I168" i="37"/>
  <c r="H168" i="37"/>
  <c r="G168" i="37"/>
  <c r="J167" i="37"/>
  <c r="I167" i="37"/>
  <c r="H167" i="37"/>
  <c r="G167" i="37"/>
  <c r="J166" i="37"/>
  <c r="I166" i="37"/>
  <c r="H166" i="37"/>
  <c r="G166" i="37"/>
  <c r="J165" i="37"/>
  <c r="I165" i="37"/>
  <c r="H165" i="37"/>
  <c r="G165" i="37"/>
  <c r="J164" i="37"/>
  <c r="I164" i="37"/>
  <c r="H164" i="37"/>
  <c r="G164" i="37"/>
  <c r="J163" i="37"/>
  <c r="I163" i="37"/>
  <c r="H163" i="37"/>
  <c r="G163" i="37"/>
  <c r="J162" i="37"/>
  <c r="I162" i="37"/>
  <c r="H162" i="37"/>
  <c r="G162" i="37"/>
  <c r="J161" i="37"/>
  <c r="I161" i="37"/>
  <c r="H161" i="37"/>
  <c r="G161" i="37"/>
  <c r="J160" i="37"/>
  <c r="I160" i="37"/>
  <c r="H160" i="37"/>
  <c r="G160" i="37"/>
  <c r="J159" i="37"/>
  <c r="I159" i="37"/>
  <c r="H159" i="37"/>
  <c r="G159" i="37"/>
  <c r="J158" i="37"/>
  <c r="I158" i="37"/>
  <c r="H158" i="37"/>
  <c r="G158" i="37"/>
  <c r="J157" i="37"/>
  <c r="I157" i="37"/>
  <c r="H157" i="37"/>
  <c r="G157" i="37"/>
  <c r="J156" i="37"/>
  <c r="I156" i="37"/>
  <c r="H156" i="37"/>
  <c r="G156" i="37"/>
  <c r="J155" i="37"/>
  <c r="I155" i="37"/>
  <c r="H155" i="37"/>
  <c r="G155" i="37"/>
  <c r="J154" i="37"/>
  <c r="I154" i="37"/>
  <c r="H154" i="37"/>
  <c r="G154" i="37"/>
  <c r="J153" i="37"/>
  <c r="I153" i="37"/>
  <c r="H153" i="37"/>
  <c r="G153" i="37"/>
  <c r="J152" i="37"/>
  <c r="I152" i="37"/>
  <c r="H152" i="37"/>
  <c r="G152" i="37"/>
  <c r="J151" i="37"/>
  <c r="I151" i="37"/>
  <c r="H151" i="37"/>
  <c r="G151" i="37"/>
  <c r="J150" i="37"/>
  <c r="I150" i="37"/>
  <c r="H150" i="37"/>
  <c r="G150" i="37"/>
  <c r="J149" i="37"/>
  <c r="I149" i="37"/>
  <c r="H149" i="37"/>
  <c r="G149" i="37"/>
  <c r="J148" i="37"/>
  <c r="I148" i="37"/>
  <c r="H148" i="37"/>
  <c r="G148" i="37"/>
  <c r="J147" i="37"/>
  <c r="I147" i="37"/>
  <c r="H147" i="37"/>
  <c r="G147" i="37"/>
  <c r="J146" i="37"/>
  <c r="I146" i="37"/>
  <c r="H146" i="37"/>
  <c r="G146" i="37"/>
  <c r="J145" i="37"/>
  <c r="I145" i="37"/>
  <c r="H145" i="37"/>
  <c r="G145" i="37"/>
  <c r="J144" i="37"/>
  <c r="I144" i="37"/>
  <c r="H144" i="37"/>
  <c r="G144" i="37"/>
  <c r="J143" i="37"/>
  <c r="I143" i="37"/>
  <c r="H143" i="37"/>
  <c r="G143" i="37"/>
  <c r="J142" i="37"/>
  <c r="I142" i="37"/>
  <c r="H142" i="37"/>
  <c r="G142" i="37"/>
  <c r="J141" i="37"/>
  <c r="I141" i="37"/>
  <c r="H141" i="37"/>
  <c r="G141" i="37"/>
  <c r="J140" i="37"/>
  <c r="I140" i="37"/>
  <c r="H140" i="37"/>
  <c r="G140" i="37"/>
  <c r="J139" i="37"/>
  <c r="I139" i="37"/>
  <c r="H139" i="37"/>
  <c r="G139" i="37"/>
  <c r="J138" i="37"/>
  <c r="I138" i="37"/>
  <c r="H138" i="37"/>
  <c r="G138" i="37"/>
  <c r="J137" i="37"/>
  <c r="I137" i="37"/>
  <c r="H137" i="37"/>
  <c r="G137" i="37"/>
  <c r="J136" i="37"/>
  <c r="I136" i="37"/>
  <c r="H136" i="37"/>
  <c r="G136" i="37"/>
  <c r="J135" i="37"/>
  <c r="I135" i="37"/>
  <c r="H135" i="37"/>
  <c r="G135" i="37"/>
  <c r="J134" i="37"/>
  <c r="I134" i="37"/>
  <c r="H134" i="37"/>
  <c r="G134" i="37"/>
  <c r="J133" i="37"/>
  <c r="I133" i="37"/>
  <c r="H133" i="37"/>
  <c r="G133" i="37"/>
  <c r="J132" i="37"/>
  <c r="I132" i="37"/>
  <c r="H132" i="37"/>
  <c r="G132" i="37"/>
  <c r="J131" i="37"/>
  <c r="I131" i="37"/>
  <c r="H131" i="37"/>
  <c r="G131" i="37"/>
  <c r="J130" i="37"/>
  <c r="I130" i="37"/>
  <c r="H130" i="37"/>
  <c r="G130" i="37"/>
  <c r="J129" i="37"/>
  <c r="I129" i="37"/>
  <c r="H129" i="37"/>
  <c r="G129" i="37"/>
  <c r="J128" i="37"/>
  <c r="I128" i="37"/>
  <c r="H128" i="37"/>
  <c r="G128" i="37"/>
  <c r="J127" i="37"/>
  <c r="I127" i="37"/>
  <c r="H127" i="37"/>
  <c r="G127" i="37"/>
  <c r="J126" i="37"/>
  <c r="I126" i="37"/>
  <c r="H126" i="37"/>
  <c r="G126" i="37"/>
  <c r="J125" i="37"/>
  <c r="I125" i="37"/>
  <c r="H125" i="37"/>
  <c r="G125" i="37"/>
  <c r="J124" i="37"/>
  <c r="I124" i="37"/>
  <c r="H124" i="37"/>
  <c r="G124" i="37"/>
  <c r="J123" i="37"/>
  <c r="I123" i="37"/>
  <c r="H123" i="37"/>
  <c r="G123" i="37"/>
  <c r="J122" i="37"/>
  <c r="I122" i="37"/>
  <c r="H122" i="37"/>
  <c r="G122" i="37"/>
  <c r="J121" i="37"/>
  <c r="I121" i="37"/>
  <c r="H121" i="37"/>
  <c r="G121" i="37"/>
  <c r="J120" i="37"/>
  <c r="I120" i="37"/>
  <c r="H120" i="37"/>
  <c r="G120" i="37"/>
  <c r="J119" i="37"/>
  <c r="I119" i="37"/>
  <c r="H119" i="37"/>
  <c r="G119" i="37"/>
  <c r="J118" i="37"/>
  <c r="I118" i="37"/>
  <c r="H118" i="37"/>
  <c r="G118" i="37"/>
  <c r="J117" i="37"/>
  <c r="I117" i="37"/>
  <c r="H117" i="37"/>
  <c r="G117" i="37"/>
  <c r="J116" i="37"/>
  <c r="I116" i="37"/>
  <c r="H116" i="37"/>
  <c r="G116" i="37"/>
  <c r="J115" i="37"/>
  <c r="I115" i="37"/>
  <c r="H115" i="37"/>
  <c r="G115" i="37"/>
  <c r="J114" i="37"/>
  <c r="I114" i="37"/>
  <c r="H114" i="37"/>
  <c r="G114" i="37"/>
  <c r="J113" i="37"/>
  <c r="I113" i="37"/>
  <c r="H113" i="37"/>
  <c r="G113" i="37"/>
  <c r="J112" i="37"/>
  <c r="I112" i="37"/>
  <c r="H112" i="37"/>
  <c r="G112" i="37"/>
  <c r="J111" i="37"/>
  <c r="I111" i="37"/>
  <c r="H111" i="37"/>
  <c r="G111" i="37"/>
  <c r="J110" i="37"/>
  <c r="I110" i="37"/>
  <c r="H110" i="37"/>
  <c r="G110" i="37"/>
  <c r="J109" i="37"/>
  <c r="I109" i="37"/>
  <c r="H109" i="37"/>
  <c r="G109" i="37"/>
  <c r="J108" i="37"/>
  <c r="I108" i="37"/>
  <c r="H108" i="37"/>
  <c r="G108" i="37"/>
  <c r="J107" i="37"/>
  <c r="I107" i="37"/>
  <c r="H107" i="37"/>
  <c r="G107" i="37"/>
  <c r="J106" i="37"/>
  <c r="I106" i="37"/>
  <c r="H106" i="37"/>
  <c r="G106" i="37"/>
  <c r="J105" i="37"/>
  <c r="I105" i="37"/>
  <c r="H105" i="37"/>
  <c r="G105" i="37"/>
  <c r="J104" i="37"/>
  <c r="I104" i="37"/>
  <c r="H104" i="37"/>
  <c r="G104" i="37"/>
  <c r="J103" i="37"/>
  <c r="I103" i="37"/>
  <c r="H103" i="37"/>
  <c r="G103" i="37"/>
  <c r="J102" i="37"/>
  <c r="I102" i="37"/>
  <c r="H102" i="37"/>
  <c r="G102" i="37"/>
  <c r="J101" i="37"/>
  <c r="I101" i="37"/>
  <c r="H101" i="37"/>
  <c r="G101" i="37"/>
  <c r="J100" i="37"/>
  <c r="I100" i="37"/>
  <c r="H100" i="37"/>
  <c r="G100" i="37"/>
  <c r="J99" i="37"/>
  <c r="I99" i="37"/>
  <c r="H99" i="37"/>
  <c r="G99" i="37"/>
  <c r="J98" i="37"/>
  <c r="I98" i="37"/>
  <c r="H98" i="37"/>
  <c r="G98" i="37"/>
  <c r="J97" i="37"/>
  <c r="I97" i="37"/>
  <c r="H97" i="37"/>
  <c r="G97" i="37"/>
  <c r="J96" i="37"/>
  <c r="I96" i="37"/>
  <c r="H96" i="37"/>
  <c r="G96" i="37"/>
  <c r="J95" i="37"/>
  <c r="I95" i="37"/>
  <c r="H95" i="37"/>
  <c r="G95" i="37"/>
  <c r="J94" i="37"/>
  <c r="I94" i="37"/>
  <c r="H94" i="37"/>
  <c r="G94" i="37"/>
  <c r="J93" i="37"/>
  <c r="I93" i="37"/>
  <c r="H93" i="37"/>
  <c r="G93" i="37"/>
  <c r="J92" i="37"/>
  <c r="I92" i="37"/>
  <c r="H92" i="37"/>
  <c r="G92" i="37"/>
  <c r="J91" i="37"/>
  <c r="I91" i="37"/>
  <c r="H91" i="37"/>
  <c r="G91" i="37"/>
  <c r="J90" i="37"/>
  <c r="I90" i="37"/>
  <c r="H90" i="37"/>
  <c r="G90" i="37"/>
  <c r="J89" i="37"/>
  <c r="I89" i="37"/>
  <c r="H89" i="37"/>
  <c r="G89" i="37"/>
  <c r="J88" i="37"/>
  <c r="I88" i="37"/>
  <c r="H88" i="37"/>
  <c r="G88" i="37"/>
  <c r="J87" i="37"/>
  <c r="I87" i="37"/>
  <c r="H87" i="37"/>
  <c r="G87" i="37"/>
  <c r="J86" i="37"/>
  <c r="I86" i="37"/>
  <c r="H86" i="37"/>
  <c r="G86" i="37"/>
  <c r="J85" i="37"/>
  <c r="I85" i="37"/>
  <c r="H85" i="37"/>
  <c r="G85" i="37"/>
  <c r="J84" i="37"/>
  <c r="I84" i="37"/>
  <c r="H84" i="37"/>
  <c r="G84" i="37"/>
  <c r="J83" i="37"/>
  <c r="I83" i="37"/>
  <c r="H83" i="37"/>
  <c r="G83" i="37"/>
  <c r="J82" i="37"/>
  <c r="I82" i="37"/>
  <c r="H82" i="37"/>
  <c r="G82" i="37"/>
  <c r="J81" i="37"/>
  <c r="I81" i="37"/>
  <c r="H81" i="37"/>
  <c r="G81" i="37"/>
  <c r="J80" i="37"/>
  <c r="I80" i="37"/>
  <c r="H80" i="37"/>
  <c r="G80" i="37"/>
  <c r="J79" i="37"/>
  <c r="I79" i="37"/>
  <c r="H79" i="37"/>
  <c r="G79" i="37"/>
  <c r="J78" i="37"/>
  <c r="I78" i="37"/>
  <c r="H78" i="37"/>
  <c r="G78" i="37"/>
  <c r="J77" i="37"/>
  <c r="I77" i="37"/>
  <c r="H77" i="37"/>
  <c r="G77" i="37"/>
  <c r="J76" i="37"/>
  <c r="I76" i="37"/>
  <c r="H76" i="37"/>
  <c r="G76" i="37"/>
  <c r="J75" i="37"/>
  <c r="I75" i="37"/>
  <c r="H75" i="37"/>
  <c r="G75" i="37"/>
  <c r="J74" i="37"/>
  <c r="I74" i="37"/>
  <c r="H74" i="37"/>
  <c r="G74" i="37"/>
  <c r="J73" i="37"/>
  <c r="I73" i="37"/>
  <c r="H73" i="37"/>
  <c r="G73" i="37"/>
  <c r="J72" i="37"/>
  <c r="I72" i="37"/>
  <c r="H72" i="37"/>
  <c r="G72" i="37"/>
  <c r="J71" i="37"/>
  <c r="I71" i="37"/>
  <c r="H71" i="37"/>
  <c r="G71" i="37"/>
  <c r="J70" i="37"/>
  <c r="I70" i="37"/>
  <c r="H70" i="37"/>
  <c r="G70" i="37"/>
  <c r="J69" i="37"/>
  <c r="I69" i="37"/>
  <c r="H69" i="37"/>
  <c r="G69" i="37"/>
  <c r="J68" i="37"/>
  <c r="I68" i="37"/>
  <c r="H68" i="37"/>
  <c r="G68" i="37"/>
  <c r="J67" i="37"/>
  <c r="I67" i="37"/>
  <c r="H67" i="37"/>
  <c r="G67" i="37"/>
  <c r="J66" i="37"/>
  <c r="I66" i="37"/>
  <c r="H66" i="37"/>
  <c r="G66" i="37"/>
  <c r="J65" i="37"/>
  <c r="I65" i="37"/>
  <c r="H65" i="37"/>
  <c r="G65" i="37"/>
  <c r="J64" i="37"/>
  <c r="I64" i="37"/>
  <c r="H64" i="37"/>
  <c r="G64" i="37"/>
  <c r="J63" i="37"/>
  <c r="I63" i="37"/>
  <c r="H63" i="37"/>
  <c r="G63" i="37"/>
  <c r="J62" i="37"/>
  <c r="I62" i="37"/>
  <c r="H62" i="37"/>
  <c r="G62" i="37"/>
  <c r="J61" i="37"/>
  <c r="I61" i="37"/>
  <c r="H61" i="37"/>
  <c r="G61" i="37"/>
  <c r="J60" i="37"/>
  <c r="I60" i="37"/>
  <c r="H60" i="37"/>
  <c r="G60" i="37"/>
  <c r="J59" i="37"/>
  <c r="I59" i="37"/>
  <c r="H59" i="37"/>
  <c r="G59" i="37"/>
  <c r="J58" i="37"/>
  <c r="I58" i="37"/>
  <c r="H58" i="37"/>
  <c r="G58" i="37"/>
  <c r="J57" i="37"/>
  <c r="I57" i="37"/>
  <c r="H57" i="37"/>
  <c r="G57" i="37"/>
  <c r="J56" i="37"/>
  <c r="I56" i="37"/>
  <c r="H56" i="37"/>
  <c r="G56" i="37"/>
  <c r="J55" i="37"/>
  <c r="I55" i="37"/>
  <c r="H55" i="37"/>
  <c r="G55" i="37"/>
  <c r="J54" i="37"/>
  <c r="I54" i="37"/>
  <c r="H54" i="37"/>
  <c r="G54" i="37"/>
  <c r="J53" i="37"/>
  <c r="I53" i="37"/>
  <c r="H53" i="37"/>
  <c r="G53" i="37"/>
  <c r="J52" i="37"/>
  <c r="I52" i="37"/>
  <c r="H52" i="37"/>
  <c r="G52" i="37"/>
  <c r="J51" i="37"/>
  <c r="I51" i="37"/>
  <c r="H51" i="37"/>
  <c r="G51" i="37"/>
  <c r="J50" i="37"/>
  <c r="I50" i="37"/>
  <c r="H50" i="37"/>
  <c r="G50" i="37"/>
  <c r="J49" i="37"/>
  <c r="I49" i="37"/>
  <c r="H49" i="37"/>
  <c r="G49" i="37"/>
  <c r="J48" i="37"/>
  <c r="I48" i="37"/>
  <c r="H48" i="37"/>
  <c r="G48" i="37"/>
  <c r="J47" i="37"/>
  <c r="I47" i="37"/>
  <c r="H47" i="37"/>
  <c r="G47" i="37"/>
  <c r="J46" i="37"/>
  <c r="I46" i="37"/>
  <c r="H46" i="37"/>
  <c r="G46" i="37"/>
  <c r="J45" i="37"/>
  <c r="I45" i="37"/>
  <c r="H45" i="37"/>
  <c r="G45" i="37"/>
  <c r="J44" i="37"/>
  <c r="I44" i="37"/>
  <c r="H44" i="37"/>
  <c r="G44" i="37"/>
  <c r="J43" i="37"/>
  <c r="I43" i="37"/>
  <c r="H43" i="37"/>
  <c r="G43" i="37"/>
  <c r="J42" i="37"/>
  <c r="I42" i="37"/>
  <c r="H42" i="37"/>
  <c r="G42" i="37"/>
  <c r="J41" i="37"/>
  <c r="I41" i="37"/>
  <c r="H41" i="37"/>
  <c r="G41" i="37"/>
  <c r="J40" i="37"/>
  <c r="I40" i="37"/>
  <c r="H40" i="37"/>
  <c r="G40" i="37"/>
  <c r="J39" i="37"/>
  <c r="I39" i="37"/>
  <c r="H39" i="37"/>
  <c r="G39" i="37"/>
  <c r="J38" i="37"/>
  <c r="I38" i="37"/>
  <c r="H38" i="37"/>
  <c r="G38" i="37"/>
  <c r="J37" i="37"/>
  <c r="I37" i="37"/>
  <c r="H37" i="37"/>
  <c r="G37" i="37"/>
  <c r="J36" i="37"/>
  <c r="I36" i="37"/>
  <c r="H36" i="37"/>
  <c r="G36" i="37"/>
  <c r="J35" i="37"/>
  <c r="I35" i="37"/>
  <c r="H35" i="37"/>
  <c r="G35" i="37"/>
  <c r="J34" i="37"/>
  <c r="I34" i="37"/>
  <c r="H34" i="37"/>
  <c r="G34" i="37"/>
  <c r="J33" i="37"/>
  <c r="I33" i="37"/>
  <c r="H33" i="37"/>
  <c r="G33" i="37"/>
  <c r="J32" i="37"/>
  <c r="I32" i="37"/>
  <c r="H32" i="37"/>
  <c r="G32" i="37"/>
  <c r="J31" i="37"/>
  <c r="I31" i="37"/>
  <c r="H31" i="37"/>
  <c r="G31" i="37"/>
  <c r="J30" i="37"/>
  <c r="I30" i="37"/>
  <c r="H30" i="37"/>
  <c r="G30" i="37"/>
  <c r="J29" i="37"/>
  <c r="I29" i="37"/>
  <c r="H29" i="37"/>
  <c r="G29" i="37"/>
  <c r="J28" i="37"/>
  <c r="I28" i="37"/>
  <c r="H28" i="37"/>
  <c r="G28" i="37"/>
  <c r="J27" i="37"/>
  <c r="I27" i="37"/>
  <c r="H27" i="37"/>
  <c r="G27" i="37"/>
  <c r="J26" i="37"/>
  <c r="I26" i="37"/>
  <c r="H26" i="37"/>
  <c r="G26" i="37"/>
  <c r="J25" i="37"/>
  <c r="I25" i="37"/>
  <c r="H25" i="37"/>
  <c r="G25" i="37"/>
  <c r="J24" i="37"/>
  <c r="I24" i="37"/>
  <c r="H24" i="37"/>
  <c r="G24" i="37"/>
  <c r="J23" i="37"/>
  <c r="I23" i="37"/>
  <c r="H23" i="37"/>
  <c r="G23" i="37"/>
  <c r="J22" i="37"/>
  <c r="I22" i="37"/>
  <c r="H22" i="37"/>
  <c r="G22" i="37"/>
  <c r="J21" i="37"/>
  <c r="I21" i="37"/>
  <c r="H21" i="37"/>
  <c r="G21" i="37"/>
  <c r="J20" i="37"/>
  <c r="I20" i="37"/>
  <c r="H20" i="37"/>
  <c r="G20" i="37"/>
  <c r="J19" i="37"/>
  <c r="I19" i="37"/>
  <c r="H19" i="37"/>
  <c r="G19" i="37"/>
  <c r="J18" i="37"/>
  <c r="I18" i="37"/>
  <c r="H18" i="37"/>
  <c r="G18" i="37"/>
  <c r="J17" i="37"/>
  <c r="I17" i="37"/>
  <c r="H17" i="37"/>
  <c r="G17" i="37"/>
  <c r="J16" i="37"/>
  <c r="I16" i="37"/>
  <c r="H16" i="37"/>
  <c r="G16" i="37"/>
  <c r="J15" i="37"/>
  <c r="I15" i="37"/>
  <c r="H15" i="37"/>
  <c r="G15" i="37"/>
  <c r="J14" i="37"/>
  <c r="I14" i="37"/>
  <c r="H14" i="37"/>
  <c r="G14" i="37"/>
  <c r="J13" i="37"/>
  <c r="I13" i="37"/>
  <c r="H13" i="37"/>
  <c r="G13" i="37"/>
  <c r="J12" i="37"/>
  <c r="I12" i="37"/>
  <c r="H12" i="37"/>
  <c r="G12" i="37"/>
  <c r="J11" i="37"/>
  <c r="I11" i="37"/>
  <c r="H11" i="37"/>
  <c r="G11" i="37"/>
  <c r="J10" i="37"/>
  <c r="I10" i="37"/>
  <c r="H10" i="37"/>
  <c r="G10" i="37"/>
  <c r="J9" i="37"/>
  <c r="I9" i="37"/>
  <c r="H9" i="37"/>
  <c r="G9" i="37"/>
  <c r="J8" i="37"/>
  <c r="I8" i="37"/>
  <c r="H8" i="37"/>
  <c r="G8" i="37"/>
  <c r="J7" i="37"/>
  <c r="I7" i="37"/>
  <c r="H7" i="37"/>
  <c r="G7" i="37"/>
  <c r="J6" i="37"/>
  <c r="I6" i="37"/>
  <c r="H6" i="37"/>
  <c r="G6" i="37"/>
  <c r="J5" i="37"/>
  <c r="I5" i="37"/>
  <c r="H5" i="37"/>
  <c r="G5" i="37"/>
  <c r="J4" i="37"/>
  <c r="I4" i="37"/>
  <c r="H4" i="37"/>
  <c r="G4" i="37"/>
  <c r="G85" i="36"/>
  <c r="A85" i="36"/>
  <c r="J84" i="36"/>
  <c r="I84" i="36"/>
  <c r="H84" i="36"/>
  <c r="G84" i="36"/>
  <c r="J83" i="36"/>
  <c r="I83" i="36"/>
  <c r="H83" i="36"/>
  <c r="G83" i="36"/>
  <c r="J82" i="36"/>
  <c r="I82" i="36"/>
  <c r="H82" i="36"/>
  <c r="G82" i="36"/>
  <c r="J81" i="36"/>
  <c r="I81" i="36"/>
  <c r="H81" i="36"/>
  <c r="G81" i="36"/>
  <c r="J80" i="36"/>
  <c r="I80" i="36"/>
  <c r="H80" i="36"/>
  <c r="G80" i="36"/>
  <c r="J79" i="36"/>
  <c r="I79" i="36"/>
  <c r="H79" i="36"/>
  <c r="G79" i="36"/>
  <c r="J78" i="36"/>
  <c r="I78" i="36"/>
  <c r="H78" i="36"/>
  <c r="G78" i="36"/>
  <c r="J77" i="36"/>
  <c r="I77" i="36"/>
  <c r="H77" i="36"/>
  <c r="G77" i="36"/>
  <c r="J76" i="36"/>
  <c r="I76" i="36"/>
  <c r="H76" i="36"/>
  <c r="G76" i="36"/>
  <c r="G75" i="36"/>
  <c r="A75" i="36"/>
  <c r="E74" i="36"/>
  <c r="G73" i="36"/>
  <c r="A73" i="36"/>
  <c r="J72" i="36"/>
  <c r="I72" i="36"/>
  <c r="H72" i="36"/>
  <c r="G72" i="36"/>
  <c r="J71" i="36"/>
  <c r="I71" i="36"/>
  <c r="H71" i="36"/>
  <c r="G71" i="36"/>
  <c r="J70" i="36"/>
  <c r="G70" i="36"/>
  <c r="D70" i="36"/>
  <c r="I70" i="36" s="1"/>
  <c r="C70" i="36"/>
  <c r="H70" i="36" s="1"/>
  <c r="J69" i="36"/>
  <c r="I69" i="36"/>
  <c r="H69" i="36"/>
  <c r="G69" i="36"/>
  <c r="J68" i="36"/>
  <c r="I68" i="36"/>
  <c r="H68" i="36"/>
  <c r="G68" i="36"/>
  <c r="J67" i="36"/>
  <c r="I67" i="36"/>
  <c r="H67" i="36"/>
  <c r="G67" i="36"/>
  <c r="J66" i="36"/>
  <c r="I66" i="36"/>
  <c r="H66" i="36"/>
  <c r="G66" i="36"/>
  <c r="J65" i="36"/>
  <c r="I65" i="36"/>
  <c r="H65" i="36"/>
  <c r="G65" i="36"/>
  <c r="J64" i="36"/>
  <c r="I64" i="36"/>
  <c r="H64" i="36"/>
  <c r="G64" i="36"/>
  <c r="J63" i="36"/>
  <c r="I63" i="36"/>
  <c r="H63" i="36"/>
  <c r="G63" i="36"/>
  <c r="J62" i="36"/>
  <c r="I62" i="36"/>
  <c r="H62" i="36"/>
  <c r="G62" i="36"/>
  <c r="J61" i="36"/>
  <c r="I61" i="36"/>
  <c r="H61" i="36"/>
  <c r="G61" i="36"/>
  <c r="J60" i="36"/>
  <c r="I60" i="36"/>
  <c r="H60" i="36"/>
  <c r="G60" i="36"/>
  <c r="J59" i="36"/>
  <c r="I59" i="36"/>
  <c r="H59" i="36"/>
  <c r="G59" i="36"/>
  <c r="J58" i="36"/>
  <c r="I58" i="36"/>
  <c r="H58" i="36"/>
  <c r="G58" i="36"/>
  <c r="J57" i="36"/>
  <c r="I57" i="36"/>
  <c r="H57" i="36"/>
  <c r="G57" i="36"/>
  <c r="J56" i="36"/>
  <c r="I56" i="36"/>
  <c r="H56" i="36"/>
  <c r="G56" i="36"/>
  <c r="J55" i="36"/>
  <c r="I55" i="36"/>
  <c r="H55" i="36"/>
  <c r="G55" i="36"/>
  <c r="J54" i="36"/>
  <c r="I54" i="36"/>
  <c r="H54" i="36"/>
  <c r="G54" i="36"/>
  <c r="J53" i="36"/>
  <c r="I53" i="36"/>
  <c r="H53" i="36"/>
  <c r="G53" i="36"/>
  <c r="J52" i="36"/>
  <c r="I52" i="36"/>
  <c r="H52" i="36"/>
  <c r="G52" i="36"/>
  <c r="J51" i="36"/>
  <c r="I51" i="36"/>
  <c r="H51" i="36"/>
  <c r="G51" i="36"/>
  <c r="J50" i="36"/>
  <c r="I50" i="36"/>
  <c r="H50" i="36"/>
  <c r="G50" i="36"/>
  <c r="J49" i="36"/>
  <c r="I49" i="36"/>
  <c r="H49" i="36"/>
  <c r="G49" i="36"/>
  <c r="J48" i="36"/>
  <c r="I48" i="36"/>
  <c r="H48" i="36"/>
  <c r="G48" i="36"/>
  <c r="J47" i="36"/>
  <c r="I47" i="36"/>
  <c r="H47" i="36"/>
  <c r="G47" i="36"/>
  <c r="J46" i="36"/>
  <c r="I46" i="36"/>
  <c r="H46" i="36"/>
  <c r="G46" i="36"/>
  <c r="J45" i="36"/>
  <c r="I45" i="36"/>
  <c r="H45" i="36"/>
  <c r="G45" i="36"/>
  <c r="J44" i="36"/>
  <c r="I44" i="36"/>
  <c r="H44" i="36"/>
  <c r="G44" i="36"/>
  <c r="J43" i="36"/>
  <c r="I43" i="36"/>
  <c r="H43" i="36"/>
  <c r="G43" i="36"/>
  <c r="J42" i="36"/>
  <c r="I42" i="36"/>
  <c r="H42" i="36"/>
  <c r="G42" i="36"/>
  <c r="J41" i="36"/>
  <c r="I41" i="36"/>
  <c r="H41" i="36"/>
  <c r="G41" i="36"/>
  <c r="J40" i="36"/>
  <c r="I40" i="36"/>
  <c r="H40" i="36"/>
  <c r="G40" i="36"/>
  <c r="J39" i="36"/>
  <c r="I39" i="36"/>
  <c r="H39" i="36"/>
  <c r="G39" i="36"/>
  <c r="J38" i="36"/>
  <c r="I38" i="36"/>
  <c r="H38" i="36"/>
  <c r="G38" i="36"/>
  <c r="J37" i="36"/>
  <c r="I37" i="36"/>
  <c r="H37" i="36"/>
  <c r="G37" i="36"/>
  <c r="J36" i="36"/>
  <c r="I36" i="36"/>
  <c r="H36" i="36"/>
  <c r="G36" i="36"/>
  <c r="J35" i="36"/>
  <c r="I35" i="36"/>
  <c r="H35" i="36"/>
  <c r="G35" i="36"/>
  <c r="J34" i="36"/>
  <c r="I34" i="36"/>
  <c r="H34" i="36"/>
  <c r="G34" i="36"/>
  <c r="J33" i="36"/>
  <c r="I33" i="36"/>
  <c r="H33" i="36"/>
  <c r="G33" i="36"/>
  <c r="J32" i="36"/>
  <c r="I32" i="36"/>
  <c r="H32" i="36"/>
  <c r="G32" i="36"/>
  <c r="J31" i="36"/>
  <c r="I31" i="36"/>
  <c r="H31" i="36"/>
  <c r="G31" i="36"/>
  <c r="J30" i="36"/>
  <c r="I30" i="36"/>
  <c r="H30" i="36"/>
  <c r="G30" i="36"/>
  <c r="J29" i="36"/>
  <c r="I29" i="36"/>
  <c r="H29" i="36"/>
  <c r="G29" i="36"/>
  <c r="J28" i="36"/>
  <c r="I28" i="36"/>
  <c r="H28" i="36"/>
  <c r="G28" i="36"/>
  <c r="J27" i="36"/>
  <c r="I27" i="36"/>
  <c r="H27" i="36"/>
  <c r="G27" i="36"/>
  <c r="J26" i="36"/>
  <c r="I26" i="36"/>
  <c r="H26" i="36"/>
  <c r="G26" i="36"/>
  <c r="J25" i="36"/>
  <c r="I25" i="36"/>
  <c r="H25" i="36"/>
  <c r="G25" i="36"/>
  <c r="J24" i="36"/>
  <c r="I24" i="36"/>
  <c r="H24" i="36"/>
  <c r="G24" i="36"/>
  <c r="J23" i="36"/>
  <c r="I23" i="36"/>
  <c r="H23" i="36"/>
  <c r="G23" i="36"/>
  <c r="J22" i="36"/>
  <c r="I22" i="36"/>
  <c r="H22" i="36"/>
  <c r="G22" i="36"/>
  <c r="J21" i="36"/>
  <c r="I21" i="36"/>
  <c r="H21" i="36"/>
  <c r="G21" i="36"/>
  <c r="J20" i="36"/>
  <c r="I20" i="36"/>
  <c r="H20" i="36"/>
  <c r="G20" i="36"/>
  <c r="J19" i="36"/>
  <c r="I19" i="36"/>
  <c r="H19" i="36"/>
  <c r="G19" i="36"/>
  <c r="J18" i="36"/>
  <c r="I18" i="36"/>
  <c r="H18" i="36"/>
  <c r="G18" i="36"/>
  <c r="J17" i="36"/>
  <c r="I17" i="36"/>
  <c r="H17" i="36"/>
  <c r="G17" i="36"/>
  <c r="J16" i="36"/>
  <c r="I16" i="36"/>
  <c r="H16" i="36"/>
  <c r="G16" i="36"/>
  <c r="J15" i="36"/>
  <c r="I15" i="36"/>
  <c r="D15" i="36"/>
  <c r="C15" i="36"/>
  <c r="H15" i="36" s="1"/>
  <c r="J14" i="36"/>
  <c r="I14" i="36"/>
  <c r="H14" i="36"/>
  <c r="G14" i="36"/>
  <c r="J13" i="36"/>
  <c r="I13" i="36"/>
  <c r="H13" i="36"/>
  <c r="G13" i="36"/>
  <c r="J12" i="36"/>
  <c r="I12" i="36"/>
  <c r="H12" i="36"/>
  <c r="G12" i="36"/>
  <c r="J11" i="36"/>
  <c r="I11" i="36"/>
  <c r="H11" i="36"/>
  <c r="G11" i="36"/>
  <c r="J10" i="36"/>
  <c r="I10" i="36"/>
  <c r="H10" i="36"/>
  <c r="G10" i="36"/>
  <c r="J9" i="36"/>
  <c r="I9" i="36"/>
  <c r="H9" i="36"/>
  <c r="G9" i="36"/>
  <c r="J8" i="36"/>
  <c r="I8" i="36"/>
  <c r="H8" i="36"/>
  <c r="G8" i="36"/>
  <c r="J7" i="36"/>
  <c r="I7" i="36"/>
  <c r="H7" i="36"/>
  <c r="G7" i="36"/>
  <c r="J6" i="36"/>
  <c r="I6" i="36"/>
  <c r="H6" i="36"/>
  <c r="G6" i="36"/>
  <c r="J5" i="36"/>
  <c r="I5" i="36"/>
  <c r="H5" i="36"/>
  <c r="G5" i="36"/>
  <c r="I4" i="36"/>
  <c r="F4" i="36"/>
  <c r="F74" i="36" s="1"/>
  <c r="F86" i="36" s="1"/>
  <c r="E4" i="36"/>
  <c r="D4" i="36"/>
  <c r="D74" i="36" s="1"/>
  <c r="C4" i="36"/>
  <c r="H4" i="36" s="1"/>
  <c r="D281" i="37" l="1"/>
  <c r="E281" i="37"/>
  <c r="J281" i="37" s="1"/>
  <c r="I74" i="36"/>
  <c r="D86" i="36"/>
  <c r="I86" i="36" s="1"/>
  <c r="J74" i="36"/>
  <c r="G15" i="36"/>
  <c r="C74" i="36"/>
  <c r="G4" i="36"/>
  <c r="J4" i="36"/>
  <c r="E86" i="36"/>
  <c r="J86" i="36" s="1"/>
  <c r="D281" i="15"/>
  <c r="E281" i="15"/>
  <c r="F281" i="15"/>
  <c r="C281" i="15"/>
  <c r="E269" i="15"/>
  <c r="D269" i="15"/>
  <c r="F269" i="15"/>
  <c r="C269" i="15"/>
  <c r="H74" i="36" l="1"/>
  <c r="C86" i="36"/>
  <c r="G74" i="36"/>
  <c r="J17" i="14"/>
  <c r="D86" i="14"/>
  <c r="E86" i="14"/>
  <c r="F86" i="14"/>
  <c r="C86" i="14"/>
  <c r="H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4" i="14"/>
  <c r="D74" i="14"/>
  <c r="E74" i="14"/>
  <c r="F74" i="14"/>
  <c r="C74" i="14"/>
  <c r="D4" i="14"/>
  <c r="E4" i="14"/>
  <c r="J4" i="14" s="1"/>
  <c r="F4" i="14"/>
  <c r="C4" i="14"/>
  <c r="J15" i="14"/>
  <c r="C15" i="14"/>
  <c r="D15" i="14"/>
  <c r="C70" i="14"/>
  <c r="D70" i="14"/>
  <c r="H86" i="36" l="1"/>
  <c r="G86" i="36"/>
  <c r="G86" i="14"/>
  <c r="C76" i="13"/>
  <c r="B76" i="13"/>
  <c r="I1155" i="35"/>
  <c r="H1155" i="35"/>
  <c r="G1155" i="35"/>
  <c r="F1155" i="35"/>
  <c r="K1155" i="35" s="1"/>
  <c r="E1155" i="35"/>
  <c r="J1155" i="35" s="1"/>
  <c r="D1155" i="35"/>
  <c r="B1154" i="35"/>
  <c r="K1153" i="35"/>
  <c r="J1153" i="35"/>
  <c r="I1153" i="35"/>
  <c r="H1153" i="35"/>
  <c r="K1152" i="35"/>
  <c r="J1152" i="35"/>
  <c r="I1152" i="35"/>
  <c r="H1152" i="35"/>
  <c r="K1151" i="35"/>
  <c r="J1151" i="35"/>
  <c r="I1151" i="35"/>
  <c r="H1151" i="35"/>
  <c r="K1150" i="35"/>
  <c r="J1150" i="35"/>
  <c r="I1150" i="35"/>
  <c r="H1150" i="35"/>
  <c r="K1149" i="35"/>
  <c r="J1149" i="35"/>
  <c r="I1149" i="35"/>
  <c r="H1149" i="35"/>
  <c r="A1149" i="35"/>
  <c r="K1148" i="35"/>
  <c r="J1148" i="35"/>
  <c r="I1148" i="35"/>
  <c r="H1148" i="35"/>
  <c r="A1148" i="35"/>
  <c r="K1147" i="35"/>
  <c r="J1147" i="35"/>
  <c r="I1147" i="35"/>
  <c r="H1147" i="35"/>
  <c r="A1147" i="35"/>
  <c r="K1146" i="35"/>
  <c r="J1146" i="35"/>
  <c r="I1146" i="35"/>
  <c r="H1146" i="35"/>
  <c r="A1146" i="35"/>
  <c r="K1145" i="35"/>
  <c r="J1145" i="35"/>
  <c r="I1145" i="35"/>
  <c r="H1145" i="35"/>
  <c r="A1145" i="35"/>
  <c r="K1144" i="35"/>
  <c r="J1144" i="35"/>
  <c r="I1144" i="35"/>
  <c r="H1144" i="35"/>
  <c r="A1144" i="35"/>
  <c r="K1143" i="35"/>
  <c r="J1143" i="35"/>
  <c r="I1143" i="35"/>
  <c r="H1143" i="35"/>
  <c r="A1143" i="35"/>
  <c r="K1142" i="35"/>
  <c r="J1142" i="35"/>
  <c r="I1142" i="35"/>
  <c r="H1142" i="35"/>
  <c r="A1142" i="35"/>
  <c r="K1141" i="35"/>
  <c r="J1141" i="35"/>
  <c r="I1141" i="35"/>
  <c r="H1141" i="35"/>
  <c r="A1141" i="35"/>
  <c r="K1140" i="35"/>
  <c r="J1140" i="35"/>
  <c r="I1140" i="35"/>
  <c r="H1140" i="35"/>
  <c r="A1140" i="35"/>
  <c r="K1139" i="35"/>
  <c r="J1139" i="35"/>
  <c r="I1139" i="35"/>
  <c r="H1139" i="35"/>
  <c r="A1139" i="35"/>
  <c r="K1138" i="35"/>
  <c r="J1138" i="35"/>
  <c r="I1138" i="35"/>
  <c r="H1138" i="35"/>
  <c r="K1137" i="35"/>
  <c r="J1137" i="35"/>
  <c r="I1137" i="35"/>
  <c r="H1137" i="35"/>
  <c r="A1137" i="35"/>
  <c r="K1136" i="35"/>
  <c r="J1136" i="35"/>
  <c r="I1136" i="35"/>
  <c r="H1136" i="35"/>
  <c r="A1136" i="35"/>
  <c r="K1135" i="35"/>
  <c r="J1135" i="35"/>
  <c r="I1135" i="35"/>
  <c r="H1135" i="35"/>
  <c r="K1134" i="35"/>
  <c r="J1134" i="35"/>
  <c r="I1134" i="35"/>
  <c r="H1134" i="35"/>
  <c r="K1133" i="35"/>
  <c r="J1133" i="35"/>
  <c r="I1133" i="35"/>
  <c r="H1133" i="35"/>
  <c r="K1132" i="35"/>
  <c r="J1132" i="35"/>
  <c r="I1132" i="35"/>
  <c r="H1132" i="35"/>
  <c r="K1131" i="35"/>
  <c r="J1131" i="35"/>
  <c r="I1131" i="35"/>
  <c r="H1131" i="35"/>
  <c r="K1130" i="35"/>
  <c r="J1130" i="35"/>
  <c r="I1130" i="35"/>
  <c r="H1130" i="35"/>
  <c r="K1129" i="35"/>
  <c r="J1129" i="35"/>
  <c r="I1129" i="35"/>
  <c r="H1129" i="35"/>
  <c r="K1128" i="35"/>
  <c r="J1128" i="35"/>
  <c r="I1128" i="35"/>
  <c r="H1128" i="35"/>
  <c r="K1127" i="35"/>
  <c r="J1127" i="35"/>
  <c r="I1127" i="35"/>
  <c r="H1127" i="35"/>
  <c r="K1126" i="35"/>
  <c r="J1126" i="35"/>
  <c r="I1126" i="35"/>
  <c r="H1126" i="35"/>
  <c r="K1125" i="35"/>
  <c r="J1125" i="35"/>
  <c r="I1125" i="35"/>
  <c r="H1125" i="35"/>
  <c r="K1124" i="35"/>
  <c r="J1124" i="35"/>
  <c r="I1124" i="35"/>
  <c r="H1124" i="35"/>
  <c r="K1123" i="35"/>
  <c r="J1123" i="35"/>
  <c r="I1123" i="35"/>
  <c r="H1123" i="35"/>
  <c r="K1122" i="35"/>
  <c r="J1122" i="35"/>
  <c r="I1122" i="35"/>
  <c r="H1122" i="35"/>
  <c r="K1121" i="35"/>
  <c r="J1121" i="35"/>
  <c r="I1121" i="35"/>
  <c r="H1121" i="35"/>
  <c r="K1120" i="35"/>
  <c r="J1120" i="35"/>
  <c r="I1120" i="35"/>
  <c r="H1120" i="35"/>
  <c r="K1119" i="35"/>
  <c r="J1119" i="35"/>
  <c r="I1119" i="35"/>
  <c r="H1119" i="35"/>
  <c r="K1118" i="35"/>
  <c r="J1118" i="35"/>
  <c r="I1118" i="35"/>
  <c r="H1118" i="35"/>
  <c r="K1117" i="35"/>
  <c r="J1117" i="35"/>
  <c r="I1117" i="35"/>
  <c r="H1117" i="35"/>
  <c r="K1116" i="35"/>
  <c r="J1116" i="35"/>
  <c r="I1116" i="35"/>
  <c r="H1116" i="35"/>
  <c r="K1115" i="35"/>
  <c r="J1115" i="35"/>
  <c r="I1115" i="35"/>
  <c r="H1115" i="35"/>
  <c r="K1114" i="35"/>
  <c r="J1114" i="35"/>
  <c r="I1114" i="35"/>
  <c r="H1114" i="35"/>
  <c r="K1113" i="35"/>
  <c r="J1113" i="35"/>
  <c r="I1113" i="35"/>
  <c r="H1113" i="35"/>
  <c r="K1112" i="35"/>
  <c r="J1112" i="35"/>
  <c r="I1112" i="35"/>
  <c r="H1112" i="35"/>
  <c r="K1111" i="35"/>
  <c r="J1111" i="35"/>
  <c r="I1111" i="35"/>
  <c r="H1111" i="35"/>
  <c r="K1110" i="35"/>
  <c r="J1110" i="35"/>
  <c r="I1110" i="35"/>
  <c r="H1110" i="35"/>
  <c r="K1109" i="35"/>
  <c r="J1109" i="35"/>
  <c r="I1109" i="35"/>
  <c r="H1109" i="35"/>
  <c r="K1108" i="35"/>
  <c r="J1108" i="35"/>
  <c r="I1108" i="35"/>
  <c r="H1108" i="35"/>
  <c r="K1107" i="35"/>
  <c r="J1107" i="35"/>
  <c r="I1107" i="35"/>
  <c r="H1107" i="35"/>
  <c r="K1106" i="35"/>
  <c r="J1106" i="35"/>
  <c r="I1106" i="35"/>
  <c r="H1106" i="35"/>
  <c r="K1105" i="35"/>
  <c r="J1105" i="35"/>
  <c r="I1105" i="35"/>
  <c r="H1105" i="35"/>
  <c r="K1104" i="35"/>
  <c r="J1104" i="35"/>
  <c r="I1104" i="35"/>
  <c r="H1104" i="35"/>
  <c r="K1103" i="35"/>
  <c r="J1103" i="35"/>
  <c r="I1103" i="35"/>
  <c r="H1103" i="35"/>
  <c r="K1102" i="35"/>
  <c r="J1102" i="35"/>
  <c r="I1102" i="35"/>
  <c r="H1102" i="35"/>
  <c r="K1101" i="35"/>
  <c r="J1101" i="35"/>
  <c r="I1101" i="35"/>
  <c r="H1101" i="35"/>
  <c r="K1100" i="35"/>
  <c r="J1100" i="35"/>
  <c r="I1100" i="35"/>
  <c r="H1100" i="35"/>
  <c r="K1099" i="35"/>
  <c r="J1099" i="35"/>
  <c r="I1099" i="35"/>
  <c r="H1099" i="35"/>
  <c r="K1098" i="35"/>
  <c r="J1098" i="35"/>
  <c r="I1098" i="35"/>
  <c r="H1098" i="35"/>
  <c r="K1097" i="35"/>
  <c r="J1097" i="35"/>
  <c r="I1097" i="35"/>
  <c r="H1097" i="35"/>
  <c r="K1096" i="35"/>
  <c r="J1096" i="35"/>
  <c r="I1096" i="35"/>
  <c r="H1096" i="35"/>
  <c r="K1095" i="35"/>
  <c r="J1095" i="35"/>
  <c r="I1095" i="35"/>
  <c r="H1095" i="35"/>
  <c r="K1094" i="35"/>
  <c r="J1094" i="35"/>
  <c r="I1094" i="35"/>
  <c r="H1094" i="35"/>
  <c r="K1093" i="35"/>
  <c r="J1093" i="35"/>
  <c r="I1093" i="35"/>
  <c r="H1093" i="35"/>
  <c r="K1092" i="35"/>
  <c r="J1092" i="35"/>
  <c r="I1092" i="35"/>
  <c r="H1092" i="35"/>
  <c r="K1091" i="35"/>
  <c r="J1091" i="35"/>
  <c r="I1091" i="35"/>
  <c r="H1091" i="35"/>
  <c r="K1090" i="35"/>
  <c r="J1090" i="35"/>
  <c r="I1090" i="35"/>
  <c r="H1090" i="35"/>
  <c r="K1089" i="35"/>
  <c r="J1089" i="35"/>
  <c r="I1089" i="35"/>
  <c r="H1089" i="35"/>
  <c r="K1088" i="35"/>
  <c r="J1088" i="35"/>
  <c r="I1088" i="35"/>
  <c r="H1088" i="35"/>
  <c r="K1087" i="35"/>
  <c r="J1087" i="35"/>
  <c r="I1087" i="35"/>
  <c r="H1087" i="35"/>
  <c r="K1086" i="35"/>
  <c r="J1086" i="35"/>
  <c r="I1086" i="35"/>
  <c r="H1086" i="35"/>
  <c r="K1085" i="35"/>
  <c r="J1085" i="35"/>
  <c r="I1085" i="35"/>
  <c r="H1085" i="35"/>
  <c r="K1084" i="35"/>
  <c r="J1084" i="35"/>
  <c r="I1084" i="35"/>
  <c r="H1084" i="35"/>
  <c r="K1083" i="35"/>
  <c r="J1083" i="35"/>
  <c r="I1083" i="35"/>
  <c r="H1083" i="35"/>
  <c r="K1082" i="35"/>
  <c r="J1082" i="35"/>
  <c r="I1082" i="35"/>
  <c r="H1082" i="35"/>
  <c r="K1081" i="35"/>
  <c r="J1081" i="35"/>
  <c r="I1081" i="35"/>
  <c r="H1081" i="35"/>
  <c r="K1080" i="35"/>
  <c r="J1080" i="35"/>
  <c r="I1080" i="35"/>
  <c r="H1080" i="35"/>
  <c r="K1079" i="35"/>
  <c r="J1079" i="35"/>
  <c r="I1079" i="35"/>
  <c r="H1079" i="35"/>
  <c r="K1078" i="35"/>
  <c r="J1078" i="35"/>
  <c r="I1078" i="35"/>
  <c r="H1078" i="35"/>
  <c r="K1077" i="35"/>
  <c r="J1077" i="35"/>
  <c r="I1077" i="35"/>
  <c r="H1077" i="35"/>
  <c r="K1076" i="35"/>
  <c r="J1076" i="35"/>
  <c r="I1076" i="35"/>
  <c r="H1076" i="35"/>
  <c r="K1075" i="35"/>
  <c r="J1075" i="35"/>
  <c r="I1075" i="35"/>
  <c r="H1075" i="35"/>
  <c r="K1074" i="35"/>
  <c r="J1074" i="35"/>
  <c r="I1074" i="35"/>
  <c r="H1074" i="35"/>
  <c r="K1073" i="35"/>
  <c r="J1073" i="35"/>
  <c r="I1073" i="35"/>
  <c r="H1073" i="35"/>
  <c r="K1072" i="35"/>
  <c r="J1072" i="35"/>
  <c r="I1072" i="35"/>
  <c r="H1072" i="35"/>
  <c r="K1071" i="35"/>
  <c r="J1071" i="35"/>
  <c r="I1071" i="35"/>
  <c r="H1071" i="35"/>
  <c r="K1070" i="35"/>
  <c r="J1070" i="35"/>
  <c r="I1070" i="35"/>
  <c r="H1070" i="35"/>
  <c r="K1069" i="35"/>
  <c r="J1069" i="35"/>
  <c r="I1069" i="35"/>
  <c r="H1069" i="35"/>
  <c r="K1068" i="35"/>
  <c r="J1068" i="35"/>
  <c r="I1068" i="35"/>
  <c r="H1068" i="35"/>
  <c r="K1067" i="35"/>
  <c r="J1067" i="35"/>
  <c r="I1067" i="35"/>
  <c r="H1067" i="35"/>
  <c r="K1066" i="35"/>
  <c r="J1066" i="35"/>
  <c r="I1066" i="35"/>
  <c r="H1066" i="35"/>
  <c r="K1065" i="35"/>
  <c r="J1065" i="35"/>
  <c r="I1065" i="35"/>
  <c r="H1065" i="35"/>
  <c r="K1064" i="35"/>
  <c r="J1064" i="35"/>
  <c r="I1064" i="35"/>
  <c r="H1064" i="35"/>
  <c r="K1063" i="35"/>
  <c r="J1063" i="35"/>
  <c r="I1063" i="35"/>
  <c r="H1063" i="35"/>
  <c r="K1062" i="35"/>
  <c r="J1062" i="35"/>
  <c r="I1062" i="35"/>
  <c r="H1062" i="35"/>
  <c r="K1061" i="35"/>
  <c r="J1061" i="35"/>
  <c r="I1061" i="35"/>
  <c r="H1061" i="35"/>
  <c r="K1060" i="35"/>
  <c r="J1060" i="35"/>
  <c r="I1060" i="35"/>
  <c r="H1060" i="35"/>
  <c r="K1059" i="35"/>
  <c r="J1059" i="35"/>
  <c r="I1059" i="35"/>
  <c r="H1059" i="35"/>
  <c r="K1058" i="35"/>
  <c r="J1058" i="35"/>
  <c r="I1058" i="35"/>
  <c r="H1058" i="35"/>
  <c r="K1057" i="35"/>
  <c r="J1057" i="35"/>
  <c r="I1057" i="35"/>
  <c r="H1057" i="35"/>
  <c r="K1056" i="35"/>
  <c r="J1056" i="35"/>
  <c r="I1056" i="35"/>
  <c r="H1056" i="35"/>
  <c r="K1055" i="35"/>
  <c r="J1055" i="35"/>
  <c r="I1055" i="35"/>
  <c r="H1055" i="35"/>
  <c r="K1054" i="35"/>
  <c r="J1054" i="35"/>
  <c r="I1054" i="35"/>
  <c r="H1054" i="35"/>
  <c r="K1053" i="35"/>
  <c r="J1053" i="35"/>
  <c r="I1053" i="35"/>
  <c r="H1053" i="35"/>
  <c r="K1052" i="35"/>
  <c r="J1052" i="35"/>
  <c r="I1052" i="35"/>
  <c r="H1052" i="35"/>
  <c r="K1051" i="35"/>
  <c r="J1051" i="35"/>
  <c r="I1051" i="35"/>
  <c r="H1051" i="35"/>
  <c r="K1050" i="35"/>
  <c r="J1050" i="35"/>
  <c r="I1050" i="35"/>
  <c r="H1050" i="35"/>
  <c r="K1049" i="35"/>
  <c r="J1049" i="35"/>
  <c r="I1049" i="35"/>
  <c r="H1049" i="35"/>
  <c r="K1048" i="35"/>
  <c r="J1048" i="35"/>
  <c r="I1048" i="35"/>
  <c r="H1048" i="35"/>
  <c r="K1047" i="35"/>
  <c r="J1047" i="35"/>
  <c r="I1047" i="35"/>
  <c r="H1047" i="35"/>
  <c r="K1046" i="35"/>
  <c r="J1046" i="35"/>
  <c r="I1046" i="35"/>
  <c r="H1046" i="35"/>
  <c r="K1045" i="35"/>
  <c r="J1045" i="35"/>
  <c r="I1045" i="35"/>
  <c r="H1045" i="35"/>
  <c r="K1044" i="35"/>
  <c r="J1044" i="35"/>
  <c r="I1044" i="35"/>
  <c r="H1044" i="35"/>
  <c r="K1043" i="35"/>
  <c r="J1043" i="35"/>
  <c r="I1043" i="35"/>
  <c r="H1043" i="35"/>
  <c r="K1042" i="35"/>
  <c r="J1042" i="35"/>
  <c r="I1042" i="35"/>
  <c r="H1042" i="35"/>
  <c r="K1041" i="35"/>
  <c r="J1041" i="35"/>
  <c r="I1041" i="35"/>
  <c r="H1041" i="35"/>
  <c r="K1040" i="35"/>
  <c r="J1040" i="35"/>
  <c r="I1040" i="35"/>
  <c r="H1040" i="35"/>
  <c r="K1039" i="35"/>
  <c r="J1039" i="35"/>
  <c r="I1039" i="35"/>
  <c r="H1039" i="35"/>
  <c r="K1038" i="35"/>
  <c r="J1038" i="35"/>
  <c r="I1038" i="35"/>
  <c r="H1038" i="35"/>
  <c r="K1037" i="35"/>
  <c r="J1037" i="35"/>
  <c r="I1037" i="35"/>
  <c r="H1037" i="35"/>
  <c r="K1036" i="35"/>
  <c r="J1036" i="35"/>
  <c r="I1036" i="35"/>
  <c r="H1036" i="35"/>
  <c r="K1035" i="35"/>
  <c r="J1035" i="35"/>
  <c r="I1035" i="35"/>
  <c r="H1035" i="35"/>
  <c r="K1034" i="35"/>
  <c r="J1034" i="35"/>
  <c r="I1034" i="35"/>
  <c r="H1034" i="35"/>
  <c r="K1033" i="35"/>
  <c r="J1033" i="35"/>
  <c r="I1033" i="35"/>
  <c r="H1033" i="35"/>
  <c r="K1032" i="35"/>
  <c r="J1032" i="35"/>
  <c r="I1032" i="35"/>
  <c r="H1032" i="35"/>
  <c r="K1031" i="35"/>
  <c r="J1031" i="35"/>
  <c r="I1031" i="35"/>
  <c r="H1031" i="35"/>
  <c r="K1030" i="35"/>
  <c r="J1030" i="35"/>
  <c r="I1030" i="35"/>
  <c r="H1030" i="35"/>
  <c r="K1029" i="35"/>
  <c r="J1029" i="35"/>
  <c r="I1029" i="35"/>
  <c r="H1029" i="35"/>
  <c r="K1028" i="35"/>
  <c r="J1028" i="35"/>
  <c r="I1028" i="35"/>
  <c r="H1028" i="35"/>
  <c r="K1027" i="35"/>
  <c r="J1027" i="35"/>
  <c r="I1027" i="35"/>
  <c r="H1027" i="35"/>
  <c r="K1026" i="35"/>
  <c r="J1026" i="35"/>
  <c r="I1026" i="35"/>
  <c r="H1026" i="35"/>
  <c r="K1025" i="35"/>
  <c r="J1025" i="35"/>
  <c r="I1025" i="35"/>
  <c r="H1025" i="35"/>
  <c r="K1024" i="35"/>
  <c r="J1024" i="35"/>
  <c r="I1024" i="35"/>
  <c r="H1024" i="35"/>
  <c r="K1023" i="35"/>
  <c r="J1023" i="35"/>
  <c r="I1023" i="35"/>
  <c r="H1023" i="35"/>
  <c r="K1022" i="35"/>
  <c r="J1022" i="35"/>
  <c r="I1022" i="35"/>
  <c r="H1022" i="35"/>
  <c r="K1021" i="35"/>
  <c r="J1021" i="35"/>
  <c r="I1021" i="35"/>
  <c r="H1021" i="35"/>
  <c r="K1020" i="35"/>
  <c r="J1020" i="35"/>
  <c r="I1020" i="35"/>
  <c r="H1020" i="35"/>
  <c r="K1019" i="35"/>
  <c r="J1019" i="35"/>
  <c r="I1019" i="35"/>
  <c r="H1019" i="35"/>
  <c r="K1018" i="35"/>
  <c r="J1018" i="35"/>
  <c r="I1018" i="35"/>
  <c r="H1018" i="35"/>
  <c r="K1017" i="35"/>
  <c r="J1017" i="35"/>
  <c r="I1017" i="35"/>
  <c r="H1017" i="35"/>
  <c r="K1016" i="35"/>
  <c r="J1016" i="35"/>
  <c r="I1016" i="35"/>
  <c r="H1016" i="35"/>
  <c r="K1015" i="35"/>
  <c r="J1015" i="35"/>
  <c r="I1015" i="35"/>
  <c r="H1015" i="35"/>
  <c r="K1014" i="35"/>
  <c r="J1014" i="35"/>
  <c r="I1014" i="35"/>
  <c r="H1014" i="35"/>
  <c r="K1013" i="35"/>
  <c r="J1013" i="35"/>
  <c r="I1013" i="35"/>
  <c r="H1013" i="35"/>
  <c r="K1012" i="35"/>
  <c r="J1012" i="35"/>
  <c r="I1012" i="35"/>
  <c r="H1012" i="35"/>
  <c r="K1011" i="35"/>
  <c r="J1011" i="35"/>
  <c r="I1011" i="35"/>
  <c r="H1011" i="35"/>
  <c r="K1010" i="35"/>
  <c r="J1010" i="35"/>
  <c r="I1010" i="35"/>
  <c r="H1010" i="35"/>
  <c r="K1009" i="35"/>
  <c r="J1009" i="35"/>
  <c r="I1009" i="35"/>
  <c r="H1009" i="35"/>
  <c r="K1008" i="35"/>
  <c r="J1008" i="35"/>
  <c r="I1008" i="35"/>
  <c r="H1008" i="35"/>
  <c r="K1007" i="35"/>
  <c r="J1007" i="35"/>
  <c r="I1007" i="35"/>
  <c r="H1007" i="35"/>
  <c r="K1006" i="35"/>
  <c r="J1006" i="35"/>
  <c r="I1006" i="35"/>
  <c r="H1006" i="35"/>
  <c r="K1005" i="35"/>
  <c r="J1005" i="35"/>
  <c r="I1005" i="35"/>
  <c r="H1005" i="35"/>
  <c r="K1004" i="35"/>
  <c r="J1004" i="35"/>
  <c r="I1004" i="35"/>
  <c r="H1004" i="35"/>
  <c r="K1003" i="35"/>
  <c r="J1003" i="35"/>
  <c r="I1003" i="35"/>
  <c r="H1003" i="35"/>
  <c r="K1002" i="35"/>
  <c r="J1002" i="35"/>
  <c r="I1002" i="35"/>
  <c r="H1002" i="35"/>
  <c r="K1001" i="35"/>
  <c r="J1001" i="35"/>
  <c r="I1001" i="35"/>
  <c r="H1001" i="35"/>
  <c r="K1000" i="35"/>
  <c r="J1000" i="35"/>
  <c r="I1000" i="35"/>
  <c r="H1000" i="35"/>
  <c r="K999" i="35"/>
  <c r="J999" i="35"/>
  <c r="I999" i="35"/>
  <c r="H999" i="35"/>
  <c r="K998" i="35"/>
  <c r="J998" i="35"/>
  <c r="I998" i="35"/>
  <c r="H998" i="35"/>
  <c r="K997" i="35"/>
  <c r="J997" i="35"/>
  <c r="I997" i="35"/>
  <c r="H997" i="35"/>
  <c r="K996" i="35"/>
  <c r="J996" i="35"/>
  <c r="I996" i="35"/>
  <c r="H996" i="35"/>
  <c r="K995" i="35"/>
  <c r="J995" i="35"/>
  <c r="I995" i="35"/>
  <c r="H995" i="35"/>
  <c r="K994" i="35"/>
  <c r="J994" i="35"/>
  <c r="I994" i="35"/>
  <c r="H994" i="35"/>
  <c r="K993" i="35"/>
  <c r="J993" i="35"/>
  <c r="I993" i="35"/>
  <c r="H993" i="35"/>
  <c r="K992" i="35"/>
  <c r="J992" i="35"/>
  <c r="I992" i="35"/>
  <c r="H992" i="35"/>
  <c r="K991" i="35"/>
  <c r="J991" i="35"/>
  <c r="I991" i="35"/>
  <c r="H991" i="35"/>
  <c r="K990" i="35"/>
  <c r="J990" i="35"/>
  <c r="I990" i="35"/>
  <c r="H990" i="35"/>
  <c r="K989" i="35"/>
  <c r="J989" i="35"/>
  <c r="I989" i="35"/>
  <c r="H989" i="35"/>
  <c r="K988" i="35"/>
  <c r="J988" i="35"/>
  <c r="I988" i="35"/>
  <c r="H988" i="35"/>
  <c r="K987" i="35"/>
  <c r="J987" i="35"/>
  <c r="I987" i="35"/>
  <c r="H987" i="35"/>
  <c r="K986" i="35"/>
  <c r="J986" i="35"/>
  <c r="I986" i="35"/>
  <c r="H986" i="35"/>
  <c r="K985" i="35"/>
  <c r="J985" i="35"/>
  <c r="I985" i="35"/>
  <c r="H985" i="35"/>
  <c r="K984" i="35"/>
  <c r="J984" i="35"/>
  <c r="I984" i="35"/>
  <c r="H984" i="35"/>
  <c r="K983" i="35"/>
  <c r="J983" i="35"/>
  <c r="I983" i="35"/>
  <c r="H983" i="35"/>
  <c r="K982" i="35"/>
  <c r="J982" i="35"/>
  <c r="I982" i="35"/>
  <c r="H982" i="35"/>
  <c r="K981" i="35"/>
  <c r="J981" i="35"/>
  <c r="I981" i="35"/>
  <c r="H981" i="35"/>
  <c r="K980" i="35"/>
  <c r="J980" i="35"/>
  <c r="I980" i="35"/>
  <c r="H980" i="35"/>
  <c r="K979" i="35"/>
  <c r="J979" i="35"/>
  <c r="I979" i="35"/>
  <c r="H979" i="35"/>
  <c r="K978" i="35"/>
  <c r="J978" i="35"/>
  <c r="I978" i="35"/>
  <c r="H978" i="35"/>
  <c r="K977" i="35"/>
  <c r="J977" i="35"/>
  <c r="I977" i="35"/>
  <c r="H977" i="35"/>
  <c r="K976" i="35"/>
  <c r="J976" i="35"/>
  <c r="I976" i="35"/>
  <c r="H976" i="35"/>
  <c r="K975" i="35"/>
  <c r="J975" i="35"/>
  <c r="I975" i="35"/>
  <c r="H975" i="35"/>
  <c r="K974" i="35"/>
  <c r="J974" i="35"/>
  <c r="I974" i="35"/>
  <c r="H974" i="35"/>
  <c r="K973" i="35"/>
  <c r="J973" i="35"/>
  <c r="I973" i="35"/>
  <c r="H973" i="35"/>
  <c r="K972" i="35"/>
  <c r="J972" i="35"/>
  <c r="I972" i="35"/>
  <c r="H972" i="35"/>
  <c r="K971" i="35"/>
  <c r="J971" i="35"/>
  <c r="I971" i="35"/>
  <c r="H971" i="35"/>
  <c r="K970" i="35"/>
  <c r="J970" i="35"/>
  <c r="I970" i="35"/>
  <c r="H970" i="35"/>
  <c r="K969" i="35"/>
  <c r="J969" i="35"/>
  <c r="I969" i="35"/>
  <c r="H969" i="35"/>
  <c r="K968" i="35"/>
  <c r="J968" i="35"/>
  <c r="I968" i="35"/>
  <c r="H968" i="35"/>
  <c r="K967" i="35"/>
  <c r="J967" i="35"/>
  <c r="I967" i="35"/>
  <c r="H967" i="35"/>
  <c r="K966" i="35"/>
  <c r="J966" i="35"/>
  <c r="I966" i="35"/>
  <c r="H966" i="35"/>
  <c r="K965" i="35"/>
  <c r="J965" i="35"/>
  <c r="I965" i="35"/>
  <c r="H965" i="35"/>
  <c r="K964" i="35"/>
  <c r="J964" i="35"/>
  <c r="I964" i="35"/>
  <c r="H964" i="35"/>
  <c r="K963" i="35"/>
  <c r="J963" i="35"/>
  <c r="I963" i="35"/>
  <c r="H963" i="35"/>
  <c r="K962" i="35"/>
  <c r="J962" i="35"/>
  <c r="I962" i="35"/>
  <c r="H962" i="35"/>
  <c r="K961" i="35"/>
  <c r="J961" i="35"/>
  <c r="I961" i="35"/>
  <c r="H961" i="35"/>
  <c r="K960" i="35"/>
  <c r="J960" i="35"/>
  <c r="I960" i="35"/>
  <c r="H960" i="35"/>
  <c r="K959" i="35"/>
  <c r="J959" i="35"/>
  <c r="I959" i="35"/>
  <c r="H959" i="35"/>
  <c r="K958" i="35"/>
  <c r="J958" i="35"/>
  <c r="I958" i="35"/>
  <c r="H958" i="35"/>
  <c r="K957" i="35"/>
  <c r="J957" i="35"/>
  <c r="I957" i="35"/>
  <c r="H957" i="35"/>
  <c r="K956" i="35"/>
  <c r="J956" i="35"/>
  <c r="I956" i="35"/>
  <c r="H956" i="35"/>
  <c r="K955" i="35"/>
  <c r="J955" i="35"/>
  <c r="I955" i="35"/>
  <c r="H955" i="35"/>
  <c r="K954" i="35"/>
  <c r="J954" i="35"/>
  <c r="I954" i="35"/>
  <c r="H954" i="35"/>
  <c r="K953" i="35"/>
  <c r="J953" i="35"/>
  <c r="I953" i="35"/>
  <c r="H953" i="35"/>
  <c r="K952" i="35"/>
  <c r="J952" i="35"/>
  <c r="I952" i="35"/>
  <c r="H952" i="35"/>
  <c r="K951" i="35"/>
  <c r="J951" i="35"/>
  <c r="I951" i="35"/>
  <c r="H951" i="35"/>
  <c r="K950" i="35"/>
  <c r="J950" i="35"/>
  <c r="I950" i="35"/>
  <c r="H950" i="35"/>
  <c r="K949" i="35"/>
  <c r="J949" i="35"/>
  <c r="I949" i="35"/>
  <c r="H949" i="35"/>
  <c r="K948" i="35"/>
  <c r="J948" i="35"/>
  <c r="I948" i="35"/>
  <c r="H948" i="35"/>
  <c r="K947" i="35"/>
  <c r="J947" i="35"/>
  <c r="I947" i="35"/>
  <c r="H947" i="35"/>
  <c r="K946" i="35"/>
  <c r="J946" i="35"/>
  <c r="I946" i="35"/>
  <c r="H946" i="35"/>
  <c r="K945" i="35"/>
  <c r="J945" i="35"/>
  <c r="I945" i="35"/>
  <c r="H945" i="35"/>
  <c r="K944" i="35"/>
  <c r="J944" i="35"/>
  <c r="I944" i="35"/>
  <c r="H944" i="35"/>
  <c r="K943" i="35"/>
  <c r="J943" i="35"/>
  <c r="I943" i="35"/>
  <c r="H943" i="35"/>
  <c r="K942" i="35"/>
  <c r="J942" i="35"/>
  <c r="I942" i="35"/>
  <c r="H942" i="35"/>
  <c r="K941" i="35"/>
  <c r="J941" i="35"/>
  <c r="I941" i="35"/>
  <c r="H941" i="35"/>
  <c r="K940" i="35"/>
  <c r="J940" i="35"/>
  <c r="I940" i="35"/>
  <c r="H940" i="35"/>
  <c r="K939" i="35"/>
  <c r="J939" i="35"/>
  <c r="I939" i="35"/>
  <c r="H939" i="35"/>
  <c r="K938" i="35"/>
  <c r="J938" i="35"/>
  <c r="I938" i="35"/>
  <c r="H938" i="35"/>
  <c r="K937" i="35"/>
  <c r="J937" i="35"/>
  <c r="I937" i="35"/>
  <c r="H937" i="35"/>
  <c r="K936" i="35"/>
  <c r="J936" i="35"/>
  <c r="I936" i="35"/>
  <c r="H936" i="35"/>
  <c r="K935" i="35"/>
  <c r="J935" i="35"/>
  <c r="I935" i="35"/>
  <c r="H935" i="35"/>
  <c r="K934" i="35"/>
  <c r="J934" i="35"/>
  <c r="I934" i="35"/>
  <c r="H934" i="35"/>
  <c r="K933" i="35"/>
  <c r="J933" i="35"/>
  <c r="I933" i="35"/>
  <c r="H933" i="35"/>
  <c r="K932" i="35"/>
  <c r="J932" i="35"/>
  <c r="I932" i="35"/>
  <c r="H932" i="35"/>
  <c r="K931" i="35"/>
  <c r="J931" i="35"/>
  <c r="I931" i="35"/>
  <c r="H931" i="35"/>
  <c r="K930" i="35"/>
  <c r="J930" i="35"/>
  <c r="I930" i="35"/>
  <c r="H930" i="35"/>
  <c r="K929" i="35"/>
  <c r="J929" i="35"/>
  <c r="I929" i="35"/>
  <c r="H929" i="35"/>
  <c r="K928" i="35"/>
  <c r="J928" i="35"/>
  <c r="I928" i="35"/>
  <c r="H928" i="35"/>
  <c r="K927" i="35"/>
  <c r="J927" i="35"/>
  <c r="I927" i="35"/>
  <c r="H927" i="35"/>
  <c r="K926" i="35"/>
  <c r="J926" i="35"/>
  <c r="I926" i="35"/>
  <c r="H926" i="35"/>
  <c r="K925" i="35"/>
  <c r="J925" i="35"/>
  <c r="I925" i="35"/>
  <c r="H925" i="35"/>
  <c r="K924" i="35"/>
  <c r="J924" i="35"/>
  <c r="I924" i="35"/>
  <c r="H924" i="35"/>
  <c r="K923" i="35"/>
  <c r="J923" i="35"/>
  <c r="I923" i="35"/>
  <c r="H923" i="35"/>
  <c r="K922" i="35"/>
  <c r="J922" i="35"/>
  <c r="I922" i="35"/>
  <c r="H922" i="35"/>
  <c r="K921" i="35"/>
  <c r="J921" i="35"/>
  <c r="I921" i="35"/>
  <c r="H921" i="35"/>
  <c r="K920" i="35"/>
  <c r="J920" i="35"/>
  <c r="I920" i="35"/>
  <c r="H920" i="35"/>
  <c r="K919" i="35"/>
  <c r="J919" i="35"/>
  <c r="I919" i="35"/>
  <c r="H919" i="35"/>
  <c r="K918" i="35"/>
  <c r="J918" i="35"/>
  <c r="I918" i="35"/>
  <c r="H918" i="35"/>
  <c r="K917" i="35"/>
  <c r="J917" i="35"/>
  <c r="I917" i="35"/>
  <c r="H917" i="35"/>
  <c r="K916" i="35"/>
  <c r="J916" i="35"/>
  <c r="I916" i="35"/>
  <c r="H916" i="35"/>
  <c r="K915" i="35"/>
  <c r="J915" i="35"/>
  <c r="I915" i="35"/>
  <c r="H915" i="35"/>
  <c r="K914" i="35"/>
  <c r="J914" i="35"/>
  <c r="I914" i="35"/>
  <c r="H914" i="35"/>
  <c r="K913" i="35"/>
  <c r="J913" i="35"/>
  <c r="I913" i="35"/>
  <c r="H913" i="35"/>
  <c r="K912" i="35"/>
  <c r="J912" i="35"/>
  <c r="I912" i="35"/>
  <c r="H912" i="35"/>
  <c r="K911" i="35"/>
  <c r="J911" i="35"/>
  <c r="I911" i="35"/>
  <c r="H911" i="35"/>
  <c r="K910" i="35"/>
  <c r="J910" i="35"/>
  <c r="I910" i="35"/>
  <c r="H910" i="35"/>
  <c r="K909" i="35"/>
  <c r="J909" i="35"/>
  <c r="I909" i="35"/>
  <c r="H909" i="35"/>
  <c r="K908" i="35"/>
  <c r="J908" i="35"/>
  <c r="I908" i="35"/>
  <c r="H908" i="35"/>
  <c r="K907" i="35"/>
  <c r="J907" i="35"/>
  <c r="I907" i="35"/>
  <c r="H907" i="35"/>
  <c r="K906" i="35"/>
  <c r="J906" i="35"/>
  <c r="I906" i="35"/>
  <c r="H906" i="35"/>
  <c r="K905" i="35"/>
  <c r="J905" i="35"/>
  <c r="I905" i="35"/>
  <c r="H905" i="35"/>
  <c r="K904" i="35"/>
  <c r="J904" i="35"/>
  <c r="I904" i="35"/>
  <c r="H904" i="35"/>
  <c r="K903" i="35"/>
  <c r="J903" i="35"/>
  <c r="I903" i="35"/>
  <c r="H903" i="35"/>
  <c r="K902" i="35"/>
  <c r="J902" i="35"/>
  <c r="I902" i="35"/>
  <c r="H902" i="35"/>
  <c r="K901" i="35"/>
  <c r="J901" i="35"/>
  <c r="I901" i="35"/>
  <c r="H901" i="35"/>
  <c r="K900" i="35"/>
  <c r="J900" i="35"/>
  <c r="I900" i="35"/>
  <c r="H900" i="35"/>
  <c r="K899" i="35"/>
  <c r="J899" i="35"/>
  <c r="I899" i="35"/>
  <c r="H899" i="35"/>
  <c r="K898" i="35"/>
  <c r="J898" i="35"/>
  <c r="I898" i="35"/>
  <c r="H898" i="35"/>
  <c r="K897" i="35"/>
  <c r="J897" i="35"/>
  <c r="I897" i="35"/>
  <c r="H897" i="35"/>
  <c r="K896" i="35"/>
  <c r="J896" i="35"/>
  <c r="I896" i="35"/>
  <c r="H896" i="35"/>
  <c r="K895" i="35"/>
  <c r="J895" i="35"/>
  <c r="I895" i="35"/>
  <c r="H895" i="35"/>
  <c r="K894" i="35"/>
  <c r="J894" i="35"/>
  <c r="I894" i="35"/>
  <c r="H894" i="35"/>
  <c r="K893" i="35"/>
  <c r="J893" i="35"/>
  <c r="I893" i="35"/>
  <c r="H893" i="35"/>
  <c r="K892" i="35"/>
  <c r="J892" i="35"/>
  <c r="I892" i="35"/>
  <c r="H892" i="35"/>
  <c r="K891" i="35"/>
  <c r="J891" i="35"/>
  <c r="I891" i="35"/>
  <c r="H891" i="35"/>
  <c r="K890" i="35"/>
  <c r="J890" i="35"/>
  <c r="I890" i="35"/>
  <c r="H890" i="35"/>
  <c r="K889" i="35"/>
  <c r="J889" i="35"/>
  <c r="I889" i="35"/>
  <c r="H889" i="35"/>
  <c r="K888" i="35"/>
  <c r="J888" i="35"/>
  <c r="I888" i="35"/>
  <c r="H888" i="35"/>
  <c r="K887" i="35"/>
  <c r="J887" i="35"/>
  <c r="I887" i="35"/>
  <c r="H887" i="35"/>
  <c r="K886" i="35"/>
  <c r="J886" i="35"/>
  <c r="I886" i="35"/>
  <c r="H886" i="35"/>
  <c r="K885" i="35"/>
  <c r="J885" i="35"/>
  <c r="I885" i="35"/>
  <c r="H885" i="35"/>
  <c r="K884" i="35"/>
  <c r="J884" i="35"/>
  <c r="I884" i="35"/>
  <c r="H884" i="35"/>
  <c r="K883" i="35"/>
  <c r="J883" i="35"/>
  <c r="I883" i="35"/>
  <c r="H883" i="35"/>
  <c r="K882" i="35"/>
  <c r="J882" i="35"/>
  <c r="I882" i="35"/>
  <c r="H882" i="35"/>
  <c r="K881" i="35"/>
  <c r="J881" i="35"/>
  <c r="I881" i="35"/>
  <c r="H881" i="35"/>
  <c r="K880" i="35"/>
  <c r="J880" i="35"/>
  <c r="I880" i="35"/>
  <c r="H880" i="35"/>
  <c r="K879" i="35"/>
  <c r="J879" i="35"/>
  <c r="I879" i="35"/>
  <c r="H879" i="35"/>
  <c r="K878" i="35"/>
  <c r="J878" i="35"/>
  <c r="I878" i="35"/>
  <c r="H878" i="35"/>
  <c r="K877" i="35"/>
  <c r="J877" i="35"/>
  <c r="I877" i="35"/>
  <c r="H877" i="35"/>
  <c r="K876" i="35"/>
  <c r="J876" i="35"/>
  <c r="I876" i="35"/>
  <c r="H876" i="35"/>
  <c r="K875" i="35"/>
  <c r="J875" i="35"/>
  <c r="I875" i="35"/>
  <c r="H875" i="35"/>
  <c r="K874" i="35"/>
  <c r="J874" i="35"/>
  <c r="I874" i="35"/>
  <c r="H874" i="35"/>
  <c r="K873" i="35"/>
  <c r="J873" i="35"/>
  <c r="I873" i="35"/>
  <c r="H873" i="35"/>
  <c r="K872" i="35"/>
  <c r="J872" i="35"/>
  <c r="I872" i="35"/>
  <c r="H872" i="35"/>
  <c r="K871" i="35"/>
  <c r="J871" i="35"/>
  <c r="I871" i="35"/>
  <c r="H871" i="35"/>
  <c r="K870" i="35"/>
  <c r="J870" i="35"/>
  <c r="I870" i="35"/>
  <c r="H870" i="35"/>
  <c r="K869" i="35"/>
  <c r="J869" i="35"/>
  <c r="I869" i="35"/>
  <c r="H869" i="35"/>
  <c r="K868" i="35"/>
  <c r="J868" i="35"/>
  <c r="I868" i="35"/>
  <c r="H868" i="35"/>
  <c r="K867" i="35"/>
  <c r="J867" i="35"/>
  <c r="I867" i="35"/>
  <c r="H867" i="35"/>
  <c r="K866" i="35"/>
  <c r="J866" i="35"/>
  <c r="I866" i="35"/>
  <c r="H866" i="35"/>
  <c r="K865" i="35"/>
  <c r="J865" i="35"/>
  <c r="I865" i="35"/>
  <c r="H865" i="35"/>
  <c r="K864" i="35"/>
  <c r="J864" i="35"/>
  <c r="I864" i="35"/>
  <c r="H864" i="35"/>
  <c r="K863" i="35"/>
  <c r="J863" i="35"/>
  <c r="I863" i="35"/>
  <c r="H863" i="35"/>
  <c r="K862" i="35"/>
  <c r="J862" i="35"/>
  <c r="I862" i="35"/>
  <c r="H862" i="35"/>
  <c r="K861" i="35"/>
  <c r="J861" i="35"/>
  <c r="I861" i="35"/>
  <c r="H861" i="35"/>
  <c r="K860" i="35"/>
  <c r="J860" i="35"/>
  <c r="I860" i="35"/>
  <c r="H860" i="35"/>
  <c r="K859" i="35"/>
  <c r="J859" i="35"/>
  <c r="I859" i="35"/>
  <c r="H859" i="35"/>
  <c r="K858" i="35"/>
  <c r="J858" i="35"/>
  <c r="I858" i="35"/>
  <c r="H858" i="35"/>
  <c r="K857" i="35"/>
  <c r="J857" i="35"/>
  <c r="I857" i="35"/>
  <c r="H857" i="35"/>
  <c r="K856" i="35"/>
  <c r="J856" i="35"/>
  <c r="I856" i="35"/>
  <c r="H856" i="35"/>
  <c r="K855" i="35"/>
  <c r="J855" i="35"/>
  <c r="I855" i="35"/>
  <c r="H855" i="35"/>
  <c r="K854" i="35"/>
  <c r="J854" i="35"/>
  <c r="I854" i="35"/>
  <c r="H854" i="35"/>
  <c r="K853" i="35"/>
  <c r="J853" i="35"/>
  <c r="I853" i="35"/>
  <c r="H853" i="35"/>
  <c r="K852" i="35"/>
  <c r="J852" i="35"/>
  <c r="I852" i="35"/>
  <c r="H852" i="35"/>
  <c r="K851" i="35"/>
  <c r="J851" i="35"/>
  <c r="I851" i="35"/>
  <c r="H851" i="35"/>
  <c r="K850" i="35"/>
  <c r="J850" i="35"/>
  <c r="I850" i="35"/>
  <c r="H850" i="35"/>
  <c r="K849" i="35"/>
  <c r="J849" i="35"/>
  <c r="I849" i="35"/>
  <c r="H849" i="35"/>
  <c r="K848" i="35"/>
  <c r="J848" i="35"/>
  <c r="I848" i="35"/>
  <c r="H848" i="35"/>
  <c r="K847" i="35"/>
  <c r="J847" i="35"/>
  <c r="I847" i="35"/>
  <c r="H847" i="35"/>
  <c r="K846" i="35"/>
  <c r="J846" i="35"/>
  <c r="I846" i="35"/>
  <c r="H846" i="35"/>
  <c r="K845" i="35"/>
  <c r="J845" i="35"/>
  <c r="I845" i="35"/>
  <c r="H845" i="35"/>
  <c r="K844" i="35"/>
  <c r="J844" i="35"/>
  <c r="I844" i="35"/>
  <c r="H844" i="35"/>
  <c r="K843" i="35"/>
  <c r="J843" i="35"/>
  <c r="I843" i="35"/>
  <c r="H843" i="35"/>
  <c r="K842" i="35"/>
  <c r="J842" i="35"/>
  <c r="I842" i="35"/>
  <c r="H842" i="35"/>
  <c r="K841" i="35"/>
  <c r="J841" i="35"/>
  <c r="I841" i="35"/>
  <c r="H841" i="35"/>
  <c r="K840" i="35"/>
  <c r="J840" i="35"/>
  <c r="I840" i="35"/>
  <c r="H840" i="35"/>
  <c r="K839" i="35"/>
  <c r="J839" i="35"/>
  <c r="I839" i="35"/>
  <c r="H839" i="35"/>
  <c r="K838" i="35"/>
  <c r="J838" i="35"/>
  <c r="I838" i="35"/>
  <c r="H838" i="35"/>
  <c r="K837" i="35"/>
  <c r="J837" i="35"/>
  <c r="I837" i="35"/>
  <c r="H837" i="35"/>
  <c r="K836" i="35"/>
  <c r="J836" i="35"/>
  <c r="I836" i="35"/>
  <c r="H836" i="35"/>
  <c r="K835" i="35"/>
  <c r="J835" i="35"/>
  <c r="I835" i="35"/>
  <c r="H835" i="35"/>
  <c r="K834" i="35"/>
  <c r="J834" i="35"/>
  <c r="I834" i="35"/>
  <c r="H834" i="35"/>
  <c r="K833" i="35"/>
  <c r="J833" i="35"/>
  <c r="I833" i="35"/>
  <c r="H833" i="35"/>
  <c r="K832" i="35"/>
  <c r="J832" i="35"/>
  <c r="I832" i="35"/>
  <c r="H832" i="35"/>
  <c r="K831" i="35"/>
  <c r="J831" i="35"/>
  <c r="I831" i="35"/>
  <c r="H831" i="35"/>
  <c r="K830" i="35"/>
  <c r="J830" i="35"/>
  <c r="I830" i="35"/>
  <c r="H830" i="35"/>
  <c r="K829" i="35"/>
  <c r="J829" i="35"/>
  <c r="I829" i="35"/>
  <c r="H829" i="35"/>
  <c r="K828" i="35"/>
  <c r="J828" i="35"/>
  <c r="I828" i="35"/>
  <c r="H828" i="35"/>
  <c r="K827" i="35"/>
  <c r="J827" i="35"/>
  <c r="I827" i="35"/>
  <c r="H827" i="35"/>
  <c r="K826" i="35"/>
  <c r="J826" i="35"/>
  <c r="I826" i="35"/>
  <c r="H826" i="35"/>
  <c r="K825" i="35"/>
  <c r="J825" i="35"/>
  <c r="I825" i="35"/>
  <c r="H825" i="35"/>
  <c r="K824" i="35"/>
  <c r="J824" i="35"/>
  <c r="I824" i="35"/>
  <c r="H824" i="35"/>
  <c r="K823" i="35"/>
  <c r="J823" i="35"/>
  <c r="I823" i="35"/>
  <c r="H823" i="35"/>
  <c r="K822" i="35"/>
  <c r="J822" i="35"/>
  <c r="I822" i="35"/>
  <c r="H822" i="35"/>
  <c r="K821" i="35"/>
  <c r="J821" i="35"/>
  <c r="I821" i="35"/>
  <c r="H821" i="35"/>
  <c r="K820" i="35"/>
  <c r="J820" i="35"/>
  <c r="I820" i="35"/>
  <c r="H820" i="35"/>
  <c r="K819" i="35"/>
  <c r="J819" i="35"/>
  <c r="I819" i="35"/>
  <c r="H819" i="35"/>
  <c r="K818" i="35"/>
  <c r="J818" i="35"/>
  <c r="I818" i="35"/>
  <c r="H818" i="35"/>
  <c r="K817" i="35"/>
  <c r="J817" i="35"/>
  <c r="I817" i="35"/>
  <c r="H817" i="35"/>
  <c r="K816" i="35"/>
  <c r="J816" i="35"/>
  <c r="I816" i="35"/>
  <c r="H816" i="35"/>
  <c r="K815" i="35"/>
  <c r="J815" i="35"/>
  <c r="I815" i="35"/>
  <c r="H815" i="35"/>
  <c r="K814" i="35"/>
  <c r="J814" i="35"/>
  <c r="I814" i="35"/>
  <c r="H814" i="35"/>
  <c r="K813" i="35"/>
  <c r="J813" i="35"/>
  <c r="I813" i="35"/>
  <c r="H813" i="35"/>
  <c r="K812" i="35"/>
  <c r="J812" i="35"/>
  <c r="I812" i="35"/>
  <c r="H812" i="35"/>
  <c r="K811" i="35"/>
  <c r="J811" i="35"/>
  <c r="I811" i="35"/>
  <c r="H811" i="35"/>
  <c r="K810" i="35"/>
  <c r="J810" i="35"/>
  <c r="I810" i="35"/>
  <c r="H810" i="35"/>
  <c r="K809" i="35"/>
  <c r="J809" i="35"/>
  <c r="I809" i="35"/>
  <c r="H809" i="35"/>
  <c r="K808" i="35"/>
  <c r="J808" i="35"/>
  <c r="I808" i="35"/>
  <c r="H808" i="35"/>
  <c r="K807" i="35"/>
  <c r="J807" i="35"/>
  <c r="I807" i="35"/>
  <c r="H807" i="35"/>
  <c r="K806" i="35"/>
  <c r="J806" i="35"/>
  <c r="I806" i="35"/>
  <c r="H806" i="35"/>
  <c r="K805" i="35"/>
  <c r="J805" i="35"/>
  <c r="I805" i="35"/>
  <c r="H805" i="35"/>
  <c r="K804" i="35"/>
  <c r="J804" i="35"/>
  <c r="I804" i="35"/>
  <c r="H804" i="35"/>
  <c r="K803" i="35"/>
  <c r="J803" i="35"/>
  <c r="I803" i="35"/>
  <c r="H803" i="35"/>
  <c r="K802" i="35"/>
  <c r="J802" i="35"/>
  <c r="I802" i="35"/>
  <c r="H802" i="35"/>
  <c r="K801" i="35"/>
  <c r="J801" i="35"/>
  <c r="I801" i="35"/>
  <c r="H801" i="35"/>
  <c r="K800" i="35"/>
  <c r="J800" i="35"/>
  <c r="I800" i="35"/>
  <c r="H800" i="35"/>
  <c r="K799" i="35"/>
  <c r="J799" i="35"/>
  <c r="I799" i="35"/>
  <c r="H799" i="35"/>
  <c r="K798" i="35"/>
  <c r="J798" i="35"/>
  <c r="I798" i="35"/>
  <c r="H798" i="35"/>
  <c r="K797" i="35"/>
  <c r="J797" i="35"/>
  <c r="I797" i="35"/>
  <c r="H797" i="35"/>
  <c r="K796" i="35"/>
  <c r="J796" i="35"/>
  <c r="I796" i="35"/>
  <c r="H796" i="35"/>
  <c r="K795" i="35"/>
  <c r="J795" i="35"/>
  <c r="I795" i="35"/>
  <c r="H795" i="35"/>
  <c r="K794" i="35"/>
  <c r="J794" i="35"/>
  <c r="I794" i="35"/>
  <c r="H794" i="35"/>
  <c r="K793" i="35"/>
  <c r="J793" i="35"/>
  <c r="I793" i="35"/>
  <c r="H793" i="35"/>
  <c r="K792" i="35"/>
  <c r="J792" i="35"/>
  <c r="I792" i="35"/>
  <c r="H792" i="35"/>
  <c r="K791" i="35"/>
  <c r="J791" i="35"/>
  <c r="I791" i="35"/>
  <c r="H791" i="35"/>
  <c r="K790" i="35"/>
  <c r="J790" i="35"/>
  <c r="I790" i="35"/>
  <c r="H790" i="35"/>
  <c r="K789" i="35"/>
  <c r="J789" i="35"/>
  <c r="I789" i="35"/>
  <c r="H789" i="35"/>
  <c r="K788" i="35"/>
  <c r="J788" i="35"/>
  <c r="I788" i="35"/>
  <c r="H788" i="35"/>
  <c r="K787" i="35"/>
  <c r="J787" i="35"/>
  <c r="I787" i="35"/>
  <c r="H787" i="35"/>
  <c r="K786" i="35"/>
  <c r="J786" i="35"/>
  <c r="I786" i="35"/>
  <c r="H786" i="35"/>
  <c r="K785" i="35"/>
  <c r="J785" i="35"/>
  <c r="I785" i="35"/>
  <c r="H785" i="35"/>
  <c r="K784" i="35"/>
  <c r="J784" i="35"/>
  <c r="I784" i="35"/>
  <c r="H784" i="35"/>
  <c r="K783" i="35"/>
  <c r="J783" i="35"/>
  <c r="I783" i="35"/>
  <c r="H783" i="35"/>
  <c r="K782" i="35"/>
  <c r="J782" i="35"/>
  <c r="I782" i="35"/>
  <c r="H782" i="35"/>
  <c r="K781" i="35"/>
  <c r="J781" i="35"/>
  <c r="I781" i="35"/>
  <c r="H781" i="35"/>
  <c r="K780" i="35"/>
  <c r="J780" i="35"/>
  <c r="I780" i="35"/>
  <c r="H780" i="35"/>
  <c r="K779" i="35"/>
  <c r="J779" i="35"/>
  <c r="I779" i="35"/>
  <c r="H779" i="35"/>
  <c r="K778" i="35"/>
  <c r="J778" i="35"/>
  <c r="I778" i="35"/>
  <c r="H778" i="35"/>
  <c r="K777" i="35"/>
  <c r="J777" i="35"/>
  <c r="I777" i="35"/>
  <c r="H777" i="35"/>
  <c r="K776" i="35"/>
  <c r="J776" i="35"/>
  <c r="I776" i="35"/>
  <c r="H776" i="35"/>
  <c r="K775" i="35"/>
  <c r="J775" i="35"/>
  <c r="I775" i="35"/>
  <c r="H775" i="35"/>
  <c r="K774" i="35"/>
  <c r="J774" i="35"/>
  <c r="I774" i="35"/>
  <c r="H774" i="35"/>
  <c r="K773" i="35"/>
  <c r="J773" i="35"/>
  <c r="I773" i="35"/>
  <c r="H773" i="35"/>
  <c r="K772" i="35"/>
  <c r="J772" i="35"/>
  <c r="I772" i="35"/>
  <c r="H772" i="35"/>
  <c r="K771" i="35"/>
  <c r="J771" i="35"/>
  <c r="I771" i="35"/>
  <c r="H771" i="35"/>
  <c r="K770" i="35"/>
  <c r="J770" i="35"/>
  <c r="I770" i="35"/>
  <c r="H770" i="35"/>
  <c r="K769" i="35"/>
  <c r="J769" i="35"/>
  <c r="I769" i="35"/>
  <c r="H769" i="35"/>
  <c r="K768" i="35"/>
  <c r="J768" i="35"/>
  <c r="I768" i="35"/>
  <c r="H768" i="35"/>
  <c r="K767" i="35"/>
  <c r="J767" i="35"/>
  <c r="I767" i="35"/>
  <c r="H767" i="35"/>
  <c r="K766" i="35"/>
  <c r="J766" i="35"/>
  <c r="I766" i="35"/>
  <c r="H766" i="35"/>
  <c r="K765" i="35"/>
  <c r="J765" i="35"/>
  <c r="I765" i="35"/>
  <c r="H765" i="35"/>
  <c r="K764" i="35"/>
  <c r="J764" i="35"/>
  <c r="I764" i="35"/>
  <c r="H764" i="35"/>
  <c r="K763" i="35"/>
  <c r="J763" i="35"/>
  <c r="I763" i="35"/>
  <c r="H763" i="35"/>
  <c r="K762" i="35"/>
  <c r="J762" i="35"/>
  <c r="I762" i="35"/>
  <c r="H762" i="35"/>
  <c r="K761" i="35"/>
  <c r="J761" i="35"/>
  <c r="I761" i="35"/>
  <c r="H761" i="35"/>
  <c r="K760" i="35"/>
  <c r="J760" i="35"/>
  <c r="I760" i="35"/>
  <c r="H760" i="35"/>
  <c r="K759" i="35"/>
  <c r="J759" i="35"/>
  <c r="I759" i="35"/>
  <c r="H759" i="35"/>
  <c r="K758" i="35"/>
  <c r="J758" i="35"/>
  <c r="I758" i="35"/>
  <c r="H758" i="35"/>
  <c r="K757" i="35"/>
  <c r="J757" i="35"/>
  <c r="I757" i="35"/>
  <c r="H757" i="35"/>
  <c r="K756" i="35"/>
  <c r="J756" i="35"/>
  <c r="I756" i="35"/>
  <c r="H756" i="35"/>
  <c r="K755" i="35"/>
  <c r="J755" i="35"/>
  <c r="I755" i="35"/>
  <c r="H755" i="35"/>
  <c r="K754" i="35"/>
  <c r="J754" i="35"/>
  <c r="I754" i="35"/>
  <c r="H754" i="35"/>
  <c r="K753" i="35"/>
  <c r="J753" i="35"/>
  <c r="I753" i="35"/>
  <c r="H753" i="35"/>
  <c r="K752" i="35"/>
  <c r="J752" i="35"/>
  <c r="I752" i="35"/>
  <c r="H752" i="35"/>
  <c r="K751" i="35"/>
  <c r="J751" i="35"/>
  <c r="I751" i="35"/>
  <c r="H751" i="35"/>
  <c r="K750" i="35"/>
  <c r="J750" i="35"/>
  <c r="I750" i="35"/>
  <c r="H750" i="35"/>
  <c r="K749" i="35"/>
  <c r="J749" i="35"/>
  <c r="I749" i="35"/>
  <c r="H749" i="35"/>
  <c r="K748" i="35"/>
  <c r="J748" i="35"/>
  <c r="I748" i="35"/>
  <c r="H748" i="35"/>
  <c r="K747" i="35"/>
  <c r="J747" i="35"/>
  <c r="I747" i="35"/>
  <c r="H747" i="35"/>
  <c r="K746" i="35"/>
  <c r="J746" i="35"/>
  <c r="I746" i="35"/>
  <c r="H746" i="35"/>
  <c r="K745" i="35"/>
  <c r="J745" i="35"/>
  <c r="I745" i="35"/>
  <c r="H745" i="35"/>
  <c r="K744" i="35"/>
  <c r="J744" i="35"/>
  <c r="I744" i="35"/>
  <c r="H744" i="35"/>
  <c r="K743" i="35"/>
  <c r="J743" i="35"/>
  <c r="I743" i="35"/>
  <c r="H743" i="35"/>
  <c r="K742" i="35"/>
  <c r="J742" i="35"/>
  <c r="I742" i="35"/>
  <c r="H742" i="35"/>
  <c r="K741" i="35"/>
  <c r="J741" i="35"/>
  <c r="I741" i="35"/>
  <c r="H741" i="35"/>
  <c r="K740" i="35"/>
  <c r="J740" i="35"/>
  <c r="I740" i="35"/>
  <c r="H740" i="35"/>
  <c r="K739" i="35"/>
  <c r="J739" i="35"/>
  <c r="I739" i="35"/>
  <c r="H739" i="35"/>
  <c r="K738" i="35"/>
  <c r="J738" i="35"/>
  <c r="I738" i="35"/>
  <c r="H738" i="35"/>
  <c r="K737" i="35"/>
  <c r="J737" i="35"/>
  <c r="I737" i="35"/>
  <c r="H737" i="35"/>
  <c r="K736" i="35"/>
  <c r="J736" i="35"/>
  <c r="I736" i="35"/>
  <c r="H736" i="35"/>
  <c r="K735" i="35"/>
  <c r="J735" i="35"/>
  <c r="I735" i="35"/>
  <c r="H735" i="35"/>
  <c r="K734" i="35"/>
  <c r="J734" i="35"/>
  <c r="I734" i="35"/>
  <c r="H734" i="35"/>
  <c r="K733" i="35"/>
  <c r="J733" i="35"/>
  <c r="I733" i="35"/>
  <c r="H733" i="35"/>
  <c r="K732" i="35"/>
  <c r="J732" i="35"/>
  <c r="I732" i="35"/>
  <c r="H732" i="35"/>
  <c r="K731" i="35"/>
  <c r="J731" i="35"/>
  <c r="I731" i="35"/>
  <c r="H731" i="35"/>
  <c r="K730" i="35"/>
  <c r="J730" i="35"/>
  <c r="I730" i="35"/>
  <c r="H730" i="35"/>
  <c r="K729" i="35"/>
  <c r="J729" i="35"/>
  <c r="I729" i="35"/>
  <c r="H729" i="35"/>
  <c r="K728" i="35"/>
  <c r="J728" i="35"/>
  <c r="I728" i="35"/>
  <c r="H728" i="35"/>
  <c r="K727" i="35"/>
  <c r="J727" i="35"/>
  <c r="I727" i="35"/>
  <c r="H727" i="35"/>
  <c r="K726" i="35"/>
  <c r="J726" i="35"/>
  <c r="I726" i="35"/>
  <c r="H726" i="35"/>
  <c r="K725" i="35"/>
  <c r="J725" i="35"/>
  <c r="I725" i="35"/>
  <c r="H725" i="35"/>
  <c r="K724" i="35"/>
  <c r="J724" i="35"/>
  <c r="I724" i="35"/>
  <c r="H724" i="35"/>
  <c r="K723" i="35"/>
  <c r="J723" i="35"/>
  <c r="I723" i="35"/>
  <c r="H723" i="35"/>
  <c r="K722" i="35"/>
  <c r="J722" i="35"/>
  <c r="I722" i="35"/>
  <c r="H722" i="35"/>
  <c r="K721" i="35"/>
  <c r="J721" i="35"/>
  <c r="I721" i="35"/>
  <c r="H721" i="35"/>
  <c r="K720" i="35"/>
  <c r="J720" i="35"/>
  <c r="I720" i="35"/>
  <c r="H720" i="35"/>
  <c r="K719" i="35"/>
  <c r="J719" i="35"/>
  <c r="I719" i="35"/>
  <c r="H719" i="35"/>
  <c r="K718" i="35"/>
  <c r="J718" i="35"/>
  <c r="I718" i="35"/>
  <c r="H718" i="35"/>
  <c r="K717" i="35"/>
  <c r="J717" i="35"/>
  <c r="I717" i="35"/>
  <c r="H717" i="35"/>
  <c r="K716" i="35"/>
  <c r="J716" i="35"/>
  <c r="I716" i="35"/>
  <c r="H716" i="35"/>
  <c r="K715" i="35"/>
  <c r="J715" i="35"/>
  <c r="I715" i="35"/>
  <c r="H715" i="35"/>
  <c r="K714" i="35"/>
  <c r="J714" i="35"/>
  <c r="I714" i="35"/>
  <c r="H714" i="35"/>
  <c r="K713" i="35"/>
  <c r="J713" i="35"/>
  <c r="I713" i="35"/>
  <c r="H713" i="35"/>
  <c r="K712" i="35"/>
  <c r="J712" i="35"/>
  <c r="I712" i="35"/>
  <c r="H712" i="35"/>
  <c r="K711" i="35"/>
  <c r="J711" i="35"/>
  <c r="I711" i="35"/>
  <c r="H711" i="35"/>
  <c r="K710" i="35"/>
  <c r="J710" i="35"/>
  <c r="I710" i="35"/>
  <c r="H710" i="35"/>
  <c r="K709" i="35"/>
  <c r="J709" i="35"/>
  <c r="I709" i="35"/>
  <c r="H709" i="35"/>
  <c r="K708" i="35"/>
  <c r="J708" i="35"/>
  <c r="I708" i="35"/>
  <c r="H708" i="35"/>
  <c r="K707" i="35"/>
  <c r="J707" i="35"/>
  <c r="I707" i="35"/>
  <c r="H707" i="35"/>
  <c r="K706" i="35"/>
  <c r="J706" i="35"/>
  <c r="I706" i="35"/>
  <c r="H706" i="35"/>
  <c r="K705" i="35"/>
  <c r="J705" i="35"/>
  <c r="I705" i="35"/>
  <c r="H705" i="35"/>
  <c r="K704" i="35"/>
  <c r="J704" i="35"/>
  <c r="I704" i="35"/>
  <c r="H704" i="35"/>
  <c r="K703" i="35"/>
  <c r="J703" i="35"/>
  <c r="I703" i="35"/>
  <c r="H703" i="35"/>
  <c r="K702" i="35"/>
  <c r="J702" i="35"/>
  <c r="I702" i="35"/>
  <c r="H702" i="35"/>
  <c r="K701" i="35"/>
  <c r="J701" i="35"/>
  <c r="I701" i="35"/>
  <c r="H701" i="35"/>
  <c r="K700" i="35"/>
  <c r="J700" i="35"/>
  <c r="I700" i="35"/>
  <c r="H700" i="35"/>
  <c r="K699" i="35"/>
  <c r="J699" i="35"/>
  <c r="I699" i="35"/>
  <c r="H699" i="35"/>
  <c r="K698" i="35"/>
  <c r="J698" i="35"/>
  <c r="I698" i="35"/>
  <c r="H698" i="35"/>
  <c r="K697" i="35"/>
  <c r="J697" i="35"/>
  <c r="I697" i="35"/>
  <c r="H697" i="35"/>
  <c r="K696" i="35"/>
  <c r="J696" i="35"/>
  <c r="I696" i="35"/>
  <c r="H696" i="35"/>
  <c r="K695" i="35"/>
  <c r="J695" i="35"/>
  <c r="I695" i="35"/>
  <c r="H695" i="35"/>
  <c r="K694" i="35"/>
  <c r="J694" i="35"/>
  <c r="I694" i="35"/>
  <c r="H694" i="35"/>
  <c r="K693" i="35"/>
  <c r="J693" i="35"/>
  <c r="I693" i="35"/>
  <c r="H693" i="35"/>
  <c r="K692" i="35"/>
  <c r="J692" i="35"/>
  <c r="I692" i="35"/>
  <c r="H692" i="35"/>
  <c r="K691" i="35"/>
  <c r="J691" i="35"/>
  <c r="I691" i="35"/>
  <c r="H691" i="35"/>
  <c r="K690" i="35"/>
  <c r="J690" i="35"/>
  <c r="I690" i="35"/>
  <c r="H690" i="35"/>
  <c r="K689" i="35"/>
  <c r="J689" i="35"/>
  <c r="I689" i="35"/>
  <c r="H689" i="35"/>
  <c r="K688" i="35"/>
  <c r="J688" i="35"/>
  <c r="I688" i="35"/>
  <c r="H688" i="35"/>
  <c r="K687" i="35"/>
  <c r="J687" i="35"/>
  <c r="I687" i="35"/>
  <c r="H687" i="35"/>
  <c r="K686" i="35"/>
  <c r="J686" i="35"/>
  <c r="I686" i="35"/>
  <c r="H686" i="35"/>
  <c r="K685" i="35"/>
  <c r="J685" i="35"/>
  <c r="I685" i="35"/>
  <c r="H685" i="35"/>
  <c r="K684" i="35"/>
  <c r="J684" i="35"/>
  <c r="I684" i="35"/>
  <c r="H684" i="35"/>
  <c r="K683" i="35"/>
  <c r="J683" i="35"/>
  <c r="I683" i="35"/>
  <c r="H683" i="35"/>
  <c r="K682" i="35"/>
  <c r="J682" i="35"/>
  <c r="I682" i="35"/>
  <c r="H682" i="35"/>
  <c r="K681" i="35"/>
  <c r="J681" i="35"/>
  <c r="I681" i="35"/>
  <c r="H681" i="35"/>
  <c r="K680" i="35"/>
  <c r="J680" i="35"/>
  <c r="I680" i="35"/>
  <c r="H680" i="35"/>
  <c r="K679" i="35"/>
  <c r="J679" i="35"/>
  <c r="I679" i="35"/>
  <c r="H679" i="35"/>
  <c r="K678" i="35"/>
  <c r="J678" i="35"/>
  <c r="I678" i="35"/>
  <c r="H678" i="35"/>
  <c r="K677" i="35"/>
  <c r="J677" i="35"/>
  <c r="I677" i="35"/>
  <c r="H677" i="35"/>
  <c r="K676" i="35"/>
  <c r="J676" i="35"/>
  <c r="I676" i="35"/>
  <c r="H676" i="35"/>
  <c r="K675" i="35"/>
  <c r="J675" i="35"/>
  <c r="I675" i="35"/>
  <c r="H675" i="35"/>
  <c r="K674" i="35"/>
  <c r="J674" i="35"/>
  <c r="I674" i="35"/>
  <c r="H674" i="35"/>
  <c r="K673" i="35"/>
  <c r="J673" i="35"/>
  <c r="I673" i="35"/>
  <c r="H673" i="35"/>
  <c r="K672" i="35"/>
  <c r="J672" i="35"/>
  <c r="I672" i="35"/>
  <c r="H672" i="35"/>
  <c r="K671" i="35"/>
  <c r="J671" i="35"/>
  <c r="I671" i="35"/>
  <c r="H671" i="35"/>
  <c r="K670" i="35"/>
  <c r="J670" i="35"/>
  <c r="I670" i="35"/>
  <c r="H670" i="35"/>
  <c r="K669" i="35"/>
  <c r="J669" i="35"/>
  <c r="I669" i="35"/>
  <c r="H669" i="35"/>
  <c r="K668" i="35"/>
  <c r="J668" i="35"/>
  <c r="I668" i="35"/>
  <c r="H668" i="35"/>
  <c r="K667" i="35"/>
  <c r="J667" i="35"/>
  <c r="I667" i="35"/>
  <c r="H667" i="35"/>
  <c r="K666" i="35"/>
  <c r="J666" i="35"/>
  <c r="I666" i="35"/>
  <c r="H666" i="35"/>
  <c r="K665" i="35"/>
  <c r="J665" i="35"/>
  <c r="I665" i="35"/>
  <c r="H665" i="35"/>
  <c r="K664" i="35"/>
  <c r="J664" i="35"/>
  <c r="I664" i="35"/>
  <c r="H664" i="35"/>
  <c r="K663" i="35"/>
  <c r="J663" i="35"/>
  <c r="I663" i="35"/>
  <c r="H663" i="35"/>
  <c r="K662" i="35"/>
  <c r="J662" i="35"/>
  <c r="I662" i="35"/>
  <c r="H662" i="35"/>
  <c r="K661" i="35"/>
  <c r="J661" i="35"/>
  <c r="I661" i="35"/>
  <c r="H661" i="35"/>
  <c r="K660" i="35"/>
  <c r="J660" i="35"/>
  <c r="I660" i="35"/>
  <c r="H660" i="35"/>
  <c r="K659" i="35"/>
  <c r="J659" i="35"/>
  <c r="I659" i="35"/>
  <c r="H659" i="35"/>
  <c r="K658" i="35"/>
  <c r="J658" i="35"/>
  <c r="I658" i="35"/>
  <c r="H658" i="35"/>
  <c r="K657" i="35"/>
  <c r="J657" i="35"/>
  <c r="I657" i="35"/>
  <c r="H657" i="35"/>
  <c r="K656" i="35"/>
  <c r="J656" i="35"/>
  <c r="I656" i="35"/>
  <c r="H656" i="35"/>
  <c r="K655" i="35"/>
  <c r="J655" i="35"/>
  <c r="I655" i="35"/>
  <c r="H655" i="35"/>
  <c r="K654" i="35"/>
  <c r="J654" i="35"/>
  <c r="I654" i="35"/>
  <c r="H654" i="35"/>
  <c r="K653" i="35"/>
  <c r="J653" i="35"/>
  <c r="I653" i="35"/>
  <c r="H653" i="35"/>
  <c r="K652" i="35"/>
  <c r="J652" i="35"/>
  <c r="I652" i="35"/>
  <c r="H652" i="35"/>
  <c r="K651" i="35"/>
  <c r="J651" i="35"/>
  <c r="I651" i="35"/>
  <c r="H651" i="35"/>
  <c r="K650" i="35"/>
  <c r="J650" i="35"/>
  <c r="I650" i="35"/>
  <c r="H650" i="35"/>
  <c r="K649" i="35"/>
  <c r="J649" i="35"/>
  <c r="I649" i="35"/>
  <c r="H649" i="35"/>
  <c r="K648" i="35"/>
  <c r="J648" i="35"/>
  <c r="I648" i="35"/>
  <c r="H648" i="35"/>
  <c r="K647" i="35"/>
  <c r="J647" i="35"/>
  <c r="I647" i="35"/>
  <c r="H647" i="35"/>
  <c r="K646" i="35"/>
  <c r="J646" i="35"/>
  <c r="I646" i="35"/>
  <c r="H646" i="35"/>
  <c r="K645" i="35"/>
  <c r="J645" i="35"/>
  <c r="I645" i="35"/>
  <c r="H645" i="35"/>
  <c r="K644" i="35"/>
  <c r="J644" i="35"/>
  <c r="I644" i="35"/>
  <c r="H644" i="35"/>
  <c r="K643" i="35"/>
  <c r="J643" i="35"/>
  <c r="I643" i="35"/>
  <c r="H643" i="35"/>
  <c r="K642" i="35"/>
  <c r="J642" i="35"/>
  <c r="I642" i="35"/>
  <c r="H642" i="35"/>
  <c r="K641" i="35"/>
  <c r="J641" i="35"/>
  <c r="I641" i="35"/>
  <c r="H641" i="35"/>
  <c r="K640" i="35"/>
  <c r="J640" i="35"/>
  <c r="I640" i="35"/>
  <c r="H640" i="35"/>
  <c r="K639" i="35"/>
  <c r="J639" i="35"/>
  <c r="I639" i="35"/>
  <c r="H639" i="35"/>
  <c r="K638" i="35"/>
  <c r="J638" i="35"/>
  <c r="I638" i="35"/>
  <c r="H638" i="35"/>
  <c r="K637" i="35"/>
  <c r="J637" i="35"/>
  <c r="I637" i="35"/>
  <c r="H637" i="35"/>
  <c r="K636" i="35"/>
  <c r="J636" i="35"/>
  <c r="I636" i="35"/>
  <c r="H636" i="35"/>
  <c r="K635" i="35"/>
  <c r="J635" i="35"/>
  <c r="I635" i="35"/>
  <c r="H635" i="35"/>
  <c r="K634" i="35"/>
  <c r="J634" i="35"/>
  <c r="I634" i="35"/>
  <c r="H634" i="35"/>
  <c r="K633" i="35"/>
  <c r="J633" i="35"/>
  <c r="I633" i="35"/>
  <c r="H633" i="35"/>
  <c r="K632" i="35"/>
  <c r="J632" i="35"/>
  <c r="I632" i="35"/>
  <c r="H632" i="35"/>
  <c r="K631" i="35"/>
  <c r="J631" i="35"/>
  <c r="I631" i="35"/>
  <c r="H631" i="35"/>
  <c r="K630" i="35"/>
  <c r="J630" i="35"/>
  <c r="I630" i="35"/>
  <c r="H630" i="35"/>
  <c r="K629" i="35"/>
  <c r="J629" i="35"/>
  <c r="I629" i="35"/>
  <c r="H629" i="35"/>
  <c r="K628" i="35"/>
  <c r="J628" i="35"/>
  <c r="I628" i="35"/>
  <c r="H628" i="35"/>
  <c r="K627" i="35"/>
  <c r="J627" i="35"/>
  <c r="I627" i="35"/>
  <c r="H627" i="35"/>
  <c r="K626" i="35"/>
  <c r="J626" i="35"/>
  <c r="I626" i="35"/>
  <c r="H626" i="35"/>
  <c r="K625" i="35"/>
  <c r="J625" i="35"/>
  <c r="I625" i="35"/>
  <c r="H625" i="35"/>
  <c r="K624" i="35"/>
  <c r="J624" i="35"/>
  <c r="I624" i="35"/>
  <c r="H624" i="35"/>
  <c r="K623" i="35"/>
  <c r="J623" i="35"/>
  <c r="I623" i="35"/>
  <c r="H623" i="35"/>
  <c r="K622" i="35"/>
  <c r="J622" i="35"/>
  <c r="I622" i="35"/>
  <c r="H622" i="35"/>
  <c r="K621" i="35"/>
  <c r="J621" i="35"/>
  <c r="I621" i="35"/>
  <c r="H621" i="35"/>
  <c r="K620" i="35"/>
  <c r="J620" i="35"/>
  <c r="I620" i="35"/>
  <c r="H620" i="35"/>
  <c r="K619" i="35"/>
  <c r="J619" i="35"/>
  <c r="I619" i="35"/>
  <c r="H619" i="35"/>
  <c r="K618" i="35"/>
  <c r="J618" i="35"/>
  <c r="I618" i="35"/>
  <c r="H618" i="35"/>
  <c r="K617" i="35"/>
  <c r="J617" i="35"/>
  <c r="I617" i="35"/>
  <c r="H617" i="35"/>
  <c r="K616" i="35"/>
  <c r="J616" i="35"/>
  <c r="I616" i="35"/>
  <c r="H616" i="35"/>
  <c r="K615" i="35"/>
  <c r="J615" i="35"/>
  <c r="I615" i="35"/>
  <c r="H615" i="35"/>
  <c r="K614" i="35"/>
  <c r="J614" i="35"/>
  <c r="I614" i="35"/>
  <c r="H614" i="35"/>
  <c r="K613" i="35"/>
  <c r="J613" i="35"/>
  <c r="I613" i="35"/>
  <c r="H613" i="35"/>
  <c r="K612" i="35"/>
  <c r="J612" i="35"/>
  <c r="I612" i="35"/>
  <c r="H612" i="35"/>
  <c r="K611" i="35"/>
  <c r="J611" i="35"/>
  <c r="I611" i="35"/>
  <c r="H611" i="35"/>
  <c r="K610" i="35"/>
  <c r="J610" i="35"/>
  <c r="I610" i="35"/>
  <c r="H610" i="35"/>
  <c r="K609" i="35"/>
  <c r="J609" i="35"/>
  <c r="I609" i="35"/>
  <c r="H609" i="35"/>
  <c r="K608" i="35"/>
  <c r="J608" i="35"/>
  <c r="I608" i="35"/>
  <c r="H608" i="35"/>
  <c r="K607" i="35"/>
  <c r="J607" i="35"/>
  <c r="I607" i="35"/>
  <c r="H607" i="35"/>
  <c r="K606" i="35"/>
  <c r="J606" i="35"/>
  <c r="I606" i="35"/>
  <c r="H606" i="35"/>
  <c r="K605" i="35"/>
  <c r="J605" i="35"/>
  <c r="I605" i="35"/>
  <c r="H605" i="35"/>
  <c r="K604" i="35"/>
  <c r="J604" i="35"/>
  <c r="I604" i="35"/>
  <c r="H604" i="35"/>
  <c r="K603" i="35"/>
  <c r="J603" i="35"/>
  <c r="I603" i="35"/>
  <c r="H603" i="35"/>
  <c r="K602" i="35"/>
  <c r="J602" i="35"/>
  <c r="I602" i="35"/>
  <c r="H602" i="35"/>
  <c r="K601" i="35"/>
  <c r="J601" i="35"/>
  <c r="I601" i="35"/>
  <c r="H601" i="35"/>
  <c r="K600" i="35"/>
  <c r="J600" i="35"/>
  <c r="I600" i="35"/>
  <c r="H600" i="35"/>
  <c r="K599" i="35"/>
  <c r="J599" i="35"/>
  <c r="I599" i="35"/>
  <c r="H599" i="35"/>
  <c r="K598" i="35"/>
  <c r="J598" i="35"/>
  <c r="I598" i="35"/>
  <c r="H598" i="35"/>
  <c r="K597" i="35"/>
  <c r="J597" i="35"/>
  <c r="I597" i="35"/>
  <c r="H597" i="35"/>
  <c r="K596" i="35"/>
  <c r="J596" i="35"/>
  <c r="I596" i="35"/>
  <c r="H596" i="35"/>
  <c r="K595" i="35"/>
  <c r="J595" i="35"/>
  <c r="I595" i="35"/>
  <c r="H595" i="35"/>
  <c r="K594" i="35"/>
  <c r="J594" i="35"/>
  <c r="I594" i="35"/>
  <c r="H594" i="35"/>
  <c r="K593" i="35"/>
  <c r="J593" i="35"/>
  <c r="I593" i="35"/>
  <c r="H593" i="35"/>
  <c r="K592" i="35"/>
  <c r="J592" i="35"/>
  <c r="I592" i="35"/>
  <c r="H592" i="35"/>
  <c r="K591" i="35"/>
  <c r="J591" i="35"/>
  <c r="I591" i="35"/>
  <c r="H591" i="35"/>
  <c r="K590" i="35"/>
  <c r="J590" i="35"/>
  <c r="I590" i="35"/>
  <c r="H590" i="35"/>
  <c r="K589" i="35"/>
  <c r="J589" i="35"/>
  <c r="I589" i="35"/>
  <c r="H589" i="35"/>
  <c r="K588" i="35"/>
  <c r="J588" i="35"/>
  <c r="I588" i="35"/>
  <c r="H588" i="35"/>
  <c r="K587" i="35"/>
  <c r="J587" i="35"/>
  <c r="I587" i="35"/>
  <c r="H587" i="35"/>
  <c r="K586" i="35"/>
  <c r="J586" i="35"/>
  <c r="I586" i="35"/>
  <c r="H586" i="35"/>
  <c r="K585" i="35"/>
  <c r="J585" i="35"/>
  <c r="I585" i="35"/>
  <c r="H585" i="35"/>
  <c r="K584" i="35"/>
  <c r="J584" i="35"/>
  <c r="I584" i="35"/>
  <c r="H584" i="35"/>
  <c r="K583" i="35"/>
  <c r="J583" i="35"/>
  <c r="I583" i="35"/>
  <c r="H583" i="35"/>
  <c r="K582" i="35"/>
  <c r="J582" i="35"/>
  <c r="I582" i="35"/>
  <c r="H582" i="35"/>
  <c r="K581" i="35"/>
  <c r="J581" i="35"/>
  <c r="I581" i="35"/>
  <c r="H581" i="35"/>
  <c r="K580" i="35"/>
  <c r="J580" i="35"/>
  <c r="I580" i="35"/>
  <c r="H580" i="35"/>
  <c r="K579" i="35"/>
  <c r="J579" i="35"/>
  <c r="I579" i="35"/>
  <c r="H579" i="35"/>
  <c r="K578" i="35"/>
  <c r="J578" i="35"/>
  <c r="I578" i="35"/>
  <c r="H578" i="35"/>
  <c r="K577" i="35"/>
  <c r="J577" i="35"/>
  <c r="I577" i="35"/>
  <c r="H577" i="35"/>
  <c r="K576" i="35"/>
  <c r="J576" i="35"/>
  <c r="I576" i="35"/>
  <c r="H576" i="35"/>
  <c r="K575" i="35"/>
  <c r="J575" i="35"/>
  <c r="I575" i="35"/>
  <c r="H575" i="35"/>
  <c r="K574" i="35"/>
  <c r="J574" i="35"/>
  <c r="I574" i="35"/>
  <c r="H574" i="35"/>
  <c r="K573" i="35"/>
  <c r="J573" i="35"/>
  <c r="I573" i="35"/>
  <c r="H573" i="35"/>
  <c r="K572" i="35"/>
  <c r="J572" i="35"/>
  <c r="I572" i="35"/>
  <c r="H572" i="35"/>
  <c r="K571" i="35"/>
  <c r="J571" i="35"/>
  <c r="I571" i="35"/>
  <c r="H571" i="35"/>
  <c r="K570" i="35"/>
  <c r="J570" i="35"/>
  <c r="I570" i="35"/>
  <c r="H570" i="35"/>
  <c r="K569" i="35"/>
  <c r="J569" i="35"/>
  <c r="I569" i="35"/>
  <c r="H569" i="35"/>
  <c r="K568" i="35"/>
  <c r="J568" i="35"/>
  <c r="I568" i="35"/>
  <c r="H568" i="35"/>
  <c r="K567" i="35"/>
  <c r="J567" i="35"/>
  <c r="I567" i="35"/>
  <c r="H567" i="35"/>
  <c r="K566" i="35"/>
  <c r="J566" i="35"/>
  <c r="I566" i="35"/>
  <c r="H566" i="35"/>
  <c r="K565" i="35"/>
  <c r="J565" i="35"/>
  <c r="I565" i="35"/>
  <c r="H565" i="35"/>
  <c r="K564" i="35"/>
  <c r="J564" i="35"/>
  <c r="I564" i="35"/>
  <c r="H564" i="35"/>
  <c r="K563" i="35"/>
  <c r="J563" i="35"/>
  <c r="I563" i="35"/>
  <c r="H563" i="35"/>
  <c r="K562" i="35"/>
  <c r="J562" i="35"/>
  <c r="I562" i="35"/>
  <c r="H562" i="35"/>
  <c r="K561" i="35"/>
  <c r="J561" i="35"/>
  <c r="I561" i="35"/>
  <c r="H561" i="35"/>
  <c r="K560" i="35"/>
  <c r="J560" i="35"/>
  <c r="I560" i="35"/>
  <c r="H560" i="35"/>
  <c r="K559" i="35"/>
  <c r="J559" i="35"/>
  <c r="I559" i="35"/>
  <c r="H559" i="35"/>
  <c r="K558" i="35"/>
  <c r="J558" i="35"/>
  <c r="I558" i="35"/>
  <c r="H558" i="35"/>
  <c r="K557" i="35"/>
  <c r="J557" i="35"/>
  <c r="I557" i="35"/>
  <c r="H557" i="35"/>
  <c r="K556" i="35"/>
  <c r="J556" i="35"/>
  <c r="I556" i="35"/>
  <c r="H556" i="35"/>
  <c r="K555" i="35"/>
  <c r="J555" i="35"/>
  <c r="I555" i="35"/>
  <c r="H555" i="35"/>
  <c r="K554" i="35"/>
  <c r="J554" i="35"/>
  <c r="I554" i="35"/>
  <c r="H554" i="35"/>
  <c r="K553" i="35"/>
  <c r="J553" i="35"/>
  <c r="I553" i="35"/>
  <c r="H553" i="35"/>
  <c r="K552" i="35"/>
  <c r="J552" i="35"/>
  <c r="I552" i="35"/>
  <c r="H552" i="35"/>
  <c r="K551" i="35"/>
  <c r="J551" i="35"/>
  <c r="I551" i="35"/>
  <c r="H551" i="35"/>
  <c r="K550" i="35"/>
  <c r="J550" i="35"/>
  <c r="I550" i="35"/>
  <c r="H550" i="35"/>
  <c r="K549" i="35"/>
  <c r="J549" i="35"/>
  <c r="I549" i="35"/>
  <c r="H549" i="35"/>
  <c r="K548" i="35"/>
  <c r="J548" i="35"/>
  <c r="I548" i="35"/>
  <c r="H548" i="35"/>
  <c r="K547" i="35"/>
  <c r="J547" i="35"/>
  <c r="I547" i="35"/>
  <c r="H547" i="35"/>
  <c r="K546" i="35"/>
  <c r="J546" i="35"/>
  <c r="I546" i="35"/>
  <c r="H546" i="35"/>
  <c r="K545" i="35"/>
  <c r="J545" i="35"/>
  <c r="I545" i="35"/>
  <c r="H545" i="35"/>
  <c r="K544" i="35"/>
  <c r="J544" i="35"/>
  <c r="I544" i="35"/>
  <c r="H544" i="35"/>
  <c r="K543" i="35"/>
  <c r="J543" i="35"/>
  <c r="I543" i="35"/>
  <c r="H543" i="35"/>
  <c r="K542" i="35"/>
  <c r="J542" i="35"/>
  <c r="I542" i="35"/>
  <c r="H542" i="35"/>
  <c r="K541" i="35"/>
  <c r="J541" i="35"/>
  <c r="I541" i="35"/>
  <c r="H541" i="35"/>
  <c r="K540" i="35"/>
  <c r="J540" i="35"/>
  <c r="I540" i="35"/>
  <c r="H540" i="35"/>
  <c r="K539" i="35"/>
  <c r="J539" i="35"/>
  <c r="I539" i="35"/>
  <c r="H539" i="35"/>
  <c r="K538" i="35"/>
  <c r="J538" i="35"/>
  <c r="I538" i="35"/>
  <c r="H538" i="35"/>
  <c r="K537" i="35"/>
  <c r="J537" i="35"/>
  <c r="I537" i="35"/>
  <c r="H537" i="35"/>
  <c r="K536" i="35"/>
  <c r="J536" i="35"/>
  <c r="I536" i="35"/>
  <c r="H536" i="35"/>
  <c r="K535" i="35"/>
  <c r="J535" i="35"/>
  <c r="I535" i="35"/>
  <c r="H535" i="35"/>
  <c r="K534" i="35"/>
  <c r="J534" i="35"/>
  <c r="I534" i="35"/>
  <c r="H534" i="35"/>
  <c r="K533" i="35"/>
  <c r="J533" i="35"/>
  <c r="I533" i="35"/>
  <c r="H533" i="35"/>
  <c r="K532" i="35"/>
  <c r="J532" i="35"/>
  <c r="I532" i="35"/>
  <c r="H532" i="35"/>
  <c r="K531" i="35"/>
  <c r="J531" i="35"/>
  <c r="I531" i="35"/>
  <c r="H531" i="35"/>
  <c r="K530" i="35"/>
  <c r="J530" i="35"/>
  <c r="I530" i="35"/>
  <c r="H530" i="35"/>
  <c r="K529" i="35"/>
  <c r="J529" i="35"/>
  <c r="I529" i="35"/>
  <c r="H529" i="35"/>
  <c r="K528" i="35"/>
  <c r="J528" i="35"/>
  <c r="I528" i="35"/>
  <c r="H528" i="35"/>
  <c r="K527" i="35"/>
  <c r="J527" i="35"/>
  <c r="I527" i="35"/>
  <c r="H527" i="35"/>
  <c r="K526" i="35"/>
  <c r="J526" i="35"/>
  <c r="I526" i="35"/>
  <c r="H526" i="35"/>
  <c r="K525" i="35"/>
  <c r="J525" i="35"/>
  <c r="I525" i="35"/>
  <c r="H525" i="35"/>
  <c r="K524" i="35"/>
  <c r="J524" i="35"/>
  <c r="I524" i="35"/>
  <c r="H524" i="35"/>
  <c r="K523" i="35"/>
  <c r="J523" i="35"/>
  <c r="I523" i="35"/>
  <c r="H523" i="35"/>
  <c r="K522" i="35"/>
  <c r="J522" i="35"/>
  <c r="I522" i="35"/>
  <c r="H522" i="35"/>
  <c r="K521" i="35"/>
  <c r="J521" i="35"/>
  <c r="I521" i="35"/>
  <c r="H521" i="35"/>
  <c r="K520" i="35"/>
  <c r="J520" i="35"/>
  <c r="I520" i="35"/>
  <c r="H520" i="35"/>
  <c r="K519" i="35"/>
  <c r="J519" i="35"/>
  <c r="I519" i="35"/>
  <c r="H519" i="35"/>
  <c r="K518" i="35"/>
  <c r="J518" i="35"/>
  <c r="I518" i="35"/>
  <c r="H518" i="35"/>
  <c r="K517" i="35"/>
  <c r="J517" i="35"/>
  <c r="I517" i="35"/>
  <c r="H517" i="35"/>
  <c r="K516" i="35"/>
  <c r="J516" i="35"/>
  <c r="I516" i="35"/>
  <c r="H516" i="35"/>
  <c r="K515" i="35"/>
  <c r="J515" i="35"/>
  <c r="I515" i="35"/>
  <c r="H515" i="35"/>
  <c r="K514" i="35"/>
  <c r="J514" i="35"/>
  <c r="I514" i="35"/>
  <c r="H514" i="35"/>
  <c r="K513" i="35"/>
  <c r="J513" i="35"/>
  <c r="I513" i="35"/>
  <c r="H513" i="35"/>
  <c r="K512" i="35"/>
  <c r="J512" i="35"/>
  <c r="I512" i="35"/>
  <c r="H512" i="35"/>
  <c r="K511" i="35"/>
  <c r="J511" i="35"/>
  <c r="I511" i="35"/>
  <c r="H511" i="35"/>
  <c r="K510" i="35"/>
  <c r="J510" i="35"/>
  <c r="I510" i="35"/>
  <c r="H510" i="35"/>
  <c r="K509" i="35"/>
  <c r="J509" i="35"/>
  <c r="I509" i="35"/>
  <c r="H509" i="35"/>
  <c r="K508" i="35"/>
  <c r="J508" i="35"/>
  <c r="I508" i="35"/>
  <c r="H508" i="35"/>
  <c r="K507" i="35"/>
  <c r="J507" i="35"/>
  <c r="I507" i="35"/>
  <c r="H507" i="35"/>
  <c r="K506" i="35"/>
  <c r="J506" i="35"/>
  <c r="I506" i="35"/>
  <c r="H506" i="35"/>
  <c r="K505" i="35"/>
  <c r="J505" i="35"/>
  <c r="I505" i="35"/>
  <c r="H505" i="35"/>
  <c r="K504" i="35"/>
  <c r="J504" i="35"/>
  <c r="I504" i="35"/>
  <c r="H504" i="35"/>
  <c r="K503" i="35"/>
  <c r="J503" i="35"/>
  <c r="I503" i="35"/>
  <c r="H503" i="35"/>
  <c r="K502" i="35"/>
  <c r="J502" i="35"/>
  <c r="I502" i="35"/>
  <c r="H502" i="35"/>
  <c r="K501" i="35"/>
  <c r="J501" i="35"/>
  <c r="I501" i="35"/>
  <c r="H501" i="35"/>
  <c r="K500" i="35"/>
  <c r="J500" i="35"/>
  <c r="I500" i="35"/>
  <c r="H500" i="35"/>
  <c r="K499" i="35"/>
  <c r="J499" i="35"/>
  <c r="I499" i="35"/>
  <c r="H499" i="35"/>
  <c r="K498" i="35"/>
  <c r="J498" i="35"/>
  <c r="I498" i="35"/>
  <c r="H498" i="35"/>
  <c r="K497" i="35"/>
  <c r="J497" i="35"/>
  <c r="I497" i="35"/>
  <c r="H497" i="35"/>
  <c r="K496" i="35"/>
  <c r="J496" i="35"/>
  <c r="I496" i="35"/>
  <c r="H496" i="35"/>
  <c r="K495" i="35"/>
  <c r="J495" i="35"/>
  <c r="I495" i="35"/>
  <c r="H495" i="35"/>
  <c r="K494" i="35"/>
  <c r="J494" i="35"/>
  <c r="I494" i="35"/>
  <c r="H494" i="35"/>
  <c r="K493" i="35"/>
  <c r="J493" i="35"/>
  <c r="I493" i="35"/>
  <c r="H493" i="35"/>
  <c r="K492" i="35"/>
  <c r="J492" i="35"/>
  <c r="I492" i="35"/>
  <c r="H492" i="35"/>
  <c r="K491" i="35"/>
  <c r="J491" i="35"/>
  <c r="I491" i="35"/>
  <c r="H491" i="35"/>
  <c r="K490" i="35"/>
  <c r="J490" i="35"/>
  <c r="I490" i="35"/>
  <c r="H490" i="35"/>
  <c r="K489" i="35"/>
  <c r="J489" i="35"/>
  <c r="I489" i="35"/>
  <c r="H489" i="35"/>
  <c r="K488" i="35"/>
  <c r="J488" i="35"/>
  <c r="I488" i="35"/>
  <c r="H488" i="35"/>
  <c r="K487" i="35"/>
  <c r="J487" i="35"/>
  <c r="I487" i="35"/>
  <c r="H487" i="35"/>
  <c r="K486" i="35"/>
  <c r="J486" i="35"/>
  <c r="I486" i="35"/>
  <c r="H486" i="35"/>
  <c r="K485" i="35"/>
  <c r="J485" i="35"/>
  <c r="I485" i="35"/>
  <c r="H485" i="35"/>
  <c r="K484" i="35"/>
  <c r="J484" i="35"/>
  <c r="I484" i="35"/>
  <c r="H484" i="35"/>
  <c r="K483" i="35"/>
  <c r="J483" i="35"/>
  <c r="I483" i="35"/>
  <c r="H483" i="35"/>
  <c r="K482" i="35"/>
  <c r="J482" i="35"/>
  <c r="I482" i="35"/>
  <c r="H482" i="35"/>
  <c r="K481" i="35"/>
  <c r="J481" i="35"/>
  <c r="I481" i="35"/>
  <c r="H481" i="35"/>
  <c r="K480" i="35"/>
  <c r="J480" i="35"/>
  <c r="I480" i="35"/>
  <c r="H480" i="35"/>
  <c r="K479" i="35"/>
  <c r="J479" i="35"/>
  <c r="I479" i="35"/>
  <c r="H479" i="35"/>
  <c r="K478" i="35"/>
  <c r="J478" i="35"/>
  <c r="I478" i="35"/>
  <c r="H478" i="35"/>
  <c r="K477" i="35"/>
  <c r="J477" i="35"/>
  <c r="I477" i="35"/>
  <c r="H477" i="35"/>
  <c r="K476" i="35"/>
  <c r="J476" i="35"/>
  <c r="I476" i="35"/>
  <c r="H476" i="35"/>
  <c r="K475" i="35"/>
  <c r="J475" i="35"/>
  <c r="I475" i="35"/>
  <c r="H475" i="35"/>
  <c r="K474" i="35"/>
  <c r="J474" i="35"/>
  <c r="I474" i="35"/>
  <c r="H474" i="35"/>
  <c r="K473" i="35"/>
  <c r="J473" i="35"/>
  <c r="I473" i="35"/>
  <c r="H473" i="35"/>
  <c r="K472" i="35"/>
  <c r="J472" i="35"/>
  <c r="I472" i="35"/>
  <c r="H472" i="35"/>
  <c r="K471" i="35"/>
  <c r="J471" i="35"/>
  <c r="I471" i="35"/>
  <c r="H471" i="35"/>
  <c r="K470" i="35"/>
  <c r="J470" i="35"/>
  <c r="I470" i="35"/>
  <c r="H470" i="35"/>
  <c r="K469" i="35"/>
  <c r="J469" i="35"/>
  <c r="I469" i="35"/>
  <c r="H469" i="35"/>
  <c r="K468" i="35"/>
  <c r="J468" i="35"/>
  <c r="I468" i="35"/>
  <c r="H468" i="35"/>
  <c r="K467" i="35"/>
  <c r="J467" i="35"/>
  <c r="I467" i="35"/>
  <c r="H467" i="35"/>
  <c r="K466" i="35"/>
  <c r="J466" i="35"/>
  <c r="I466" i="35"/>
  <c r="H466" i="35"/>
  <c r="K465" i="35"/>
  <c r="J465" i="35"/>
  <c r="I465" i="35"/>
  <c r="H465" i="35"/>
  <c r="K464" i="35"/>
  <c r="J464" i="35"/>
  <c r="I464" i="35"/>
  <c r="H464" i="35"/>
  <c r="K463" i="35"/>
  <c r="J463" i="35"/>
  <c r="I463" i="35"/>
  <c r="H463" i="35"/>
  <c r="K462" i="35"/>
  <c r="J462" i="35"/>
  <c r="I462" i="35"/>
  <c r="H462" i="35"/>
  <c r="K461" i="35"/>
  <c r="J461" i="35"/>
  <c r="I461" i="35"/>
  <c r="H461" i="35"/>
  <c r="K460" i="35"/>
  <c r="J460" i="35"/>
  <c r="I460" i="35"/>
  <c r="H460" i="35"/>
  <c r="K459" i="35"/>
  <c r="J459" i="35"/>
  <c r="I459" i="35"/>
  <c r="H459" i="35"/>
  <c r="K458" i="35"/>
  <c r="J458" i="35"/>
  <c r="I458" i="35"/>
  <c r="H458" i="35"/>
  <c r="K457" i="35"/>
  <c r="J457" i="35"/>
  <c r="I457" i="35"/>
  <c r="H457" i="35"/>
  <c r="K456" i="35"/>
  <c r="J456" i="35"/>
  <c r="I456" i="35"/>
  <c r="H456" i="35"/>
  <c r="K455" i="35"/>
  <c r="J455" i="35"/>
  <c r="I455" i="35"/>
  <c r="H455" i="35"/>
  <c r="K454" i="35"/>
  <c r="J454" i="35"/>
  <c r="I454" i="35"/>
  <c r="H454" i="35"/>
  <c r="K453" i="35"/>
  <c r="J453" i="35"/>
  <c r="I453" i="35"/>
  <c r="H453" i="35"/>
  <c r="K452" i="35"/>
  <c r="J452" i="35"/>
  <c r="I452" i="35"/>
  <c r="H452" i="35"/>
  <c r="K451" i="35"/>
  <c r="J451" i="35"/>
  <c r="I451" i="35"/>
  <c r="H451" i="35"/>
  <c r="K450" i="35"/>
  <c r="J450" i="35"/>
  <c r="I450" i="35"/>
  <c r="H450" i="35"/>
  <c r="K449" i="35"/>
  <c r="J449" i="35"/>
  <c r="I449" i="35"/>
  <c r="H449" i="35"/>
  <c r="K448" i="35"/>
  <c r="J448" i="35"/>
  <c r="I448" i="35"/>
  <c r="H448" i="35"/>
  <c r="K447" i="35"/>
  <c r="J447" i="35"/>
  <c r="I447" i="35"/>
  <c r="H447" i="35"/>
  <c r="K446" i="35"/>
  <c r="J446" i="35"/>
  <c r="I446" i="35"/>
  <c r="H446" i="35"/>
  <c r="K445" i="35"/>
  <c r="J445" i="35"/>
  <c r="I445" i="35"/>
  <c r="H445" i="35"/>
  <c r="K444" i="35"/>
  <c r="J444" i="35"/>
  <c r="I444" i="35"/>
  <c r="H444" i="35"/>
  <c r="K443" i="35"/>
  <c r="J443" i="35"/>
  <c r="I443" i="35"/>
  <c r="H443" i="35"/>
  <c r="K442" i="35"/>
  <c r="J442" i="35"/>
  <c r="I442" i="35"/>
  <c r="H442" i="35"/>
  <c r="K441" i="35"/>
  <c r="J441" i="35"/>
  <c r="I441" i="35"/>
  <c r="H441" i="35"/>
  <c r="K440" i="35"/>
  <c r="J440" i="35"/>
  <c r="I440" i="35"/>
  <c r="H440" i="35"/>
  <c r="K439" i="35"/>
  <c r="J439" i="35"/>
  <c r="I439" i="35"/>
  <c r="H439" i="35"/>
  <c r="K438" i="35"/>
  <c r="J438" i="35"/>
  <c r="I438" i="35"/>
  <c r="H438" i="35"/>
  <c r="K437" i="35"/>
  <c r="J437" i="35"/>
  <c r="I437" i="35"/>
  <c r="H437" i="35"/>
  <c r="K436" i="35"/>
  <c r="J436" i="35"/>
  <c r="I436" i="35"/>
  <c r="H436" i="35"/>
  <c r="K435" i="35"/>
  <c r="J435" i="35"/>
  <c r="I435" i="35"/>
  <c r="H435" i="35"/>
  <c r="K434" i="35"/>
  <c r="J434" i="35"/>
  <c r="I434" i="35"/>
  <c r="H434" i="35"/>
  <c r="K433" i="35"/>
  <c r="J433" i="35"/>
  <c r="I433" i="35"/>
  <c r="H433" i="35"/>
  <c r="K432" i="35"/>
  <c r="J432" i="35"/>
  <c r="I432" i="35"/>
  <c r="H432" i="35"/>
  <c r="K431" i="35"/>
  <c r="J431" i="35"/>
  <c r="I431" i="35"/>
  <c r="H431" i="35"/>
  <c r="K430" i="35"/>
  <c r="J430" i="35"/>
  <c r="I430" i="35"/>
  <c r="H430" i="35"/>
  <c r="K429" i="35"/>
  <c r="J429" i="35"/>
  <c r="I429" i="35"/>
  <c r="H429" i="35"/>
  <c r="K428" i="35"/>
  <c r="J428" i="35"/>
  <c r="I428" i="35"/>
  <c r="H428" i="35"/>
  <c r="K427" i="35"/>
  <c r="J427" i="35"/>
  <c r="I427" i="35"/>
  <c r="H427" i="35"/>
  <c r="K426" i="35"/>
  <c r="J426" i="35"/>
  <c r="I426" i="35"/>
  <c r="H426" i="35"/>
  <c r="K425" i="35"/>
  <c r="J425" i="35"/>
  <c r="I425" i="35"/>
  <c r="H425" i="35"/>
  <c r="K424" i="35"/>
  <c r="J424" i="35"/>
  <c r="I424" i="35"/>
  <c r="H424" i="35"/>
  <c r="K423" i="35"/>
  <c r="J423" i="35"/>
  <c r="I423" i="35"/>
  <c r="H423" i="35"/>
  <c r="K422" i="35"/>
  <c r="J422" i="35"/>
  <c r="I422" i="35"/>
  <c r="H422" i="35"/>
  <c r="K421" i="35"/>
  <c r="J421" i="35"/>
  <c r="I421" i="35"/>
  <c r="H421" i="35"/>
  <c r="K420" i="35"/>
  <c r="J420" i="35"/>
  <c r="I420" i="35"/>
  <c r="H420" i="35"/>
  <c r="K419" i="35"/>
  <c r="J419" i="35"/>
  <c r="I419" i="35"/>
  <c r="H419" i="35"/>
  <c r="K418" i="35"/>
  <c r="J418" i="35"/>
  <c r="I418" i="35"/>
  <c r="H418" i="35"/>
  <c r="K417" i="35"/>
  <c r="J417" i="35"/>
  <c r="I417" i="35"/>
  <c r="H417" i="35"/>
  <c r="K416" i="35"/>
  <c r="J416" i="35"/>
  <c r="I416" i="35"/>
  <c r="H416" i="35"/>
  <c r="K415" i="35"/>
  <c r="J415" i="35"/>
  <c r="I415" i="35"/>
  <c r="H415" i="35"/>
  <c r="K414" i="35"/>
  <c r="J414" i="35"/>
  <c r="I414" i="35"/>
  <c r="H414" i="35"/>
  <c r="K413" i="35"/>
  <c r="J413" i="35"/>
  <c r="I413" i="35"/>
  <c r="H413" i="35"/>
  <c r="K412" i="35"/>
  <c r="J412" i="35"/>
  <c r="I412" i="35"/>
  <c r="H412" i="35"/>
  <c r="K411" i="35"/>
  <c r="J411" i="35"/>
  <c r="I411" i="35"/>
  <c r="H411" i="35"/>
  <c r="K410" i="35"/>
  <c r="J410" i="35"/>
  <c r="I410" i="35"/>
  <c r="H410" i="35"/>
  <c r="K409" i="35"/>
  <c r="J409" i="35"/>
  <c r="I409" i="35"/>
  <c r="H409" i="35"/>
  <c r="K408" i="35"/>
  <c r="J408" i="35"/>
  <c r="I408" i="35"/>
  <c r="H408" i="35"/>
  <c r="K407" i="35"/>
  <c r="J407" i="35"/>
  <c r="I407" i="35"/>
  <c r="H407" i="35"/>
  <c r="K406" i="35"/>
  <c r="J406" i="35"/>
  <c r="I406" i="35"/>
  <c r="H406" i="35"/>
  <c r="K405" i="35"/>
  <c r="J405" i="35"/>
  <c r="I405" i="35"/>
  <c r="H405" i="35"/>
  <c r="K404" i="35"/>
  <c r="J404" i="35"/>
  <c r="I404" i="35"/>
  <c r="H404" i="35"/>
  <c r="K403" i="35"/>
  <c r="J403" i="35"/>
  <c r="I403" i="35"/>
  <c r="H403" i="35"/>
  <c r="K402" i="35"/>
  <c r="J402" i="35"/>
  <c r="I402" i="35"/>
  <c r="H402" i="35"/>
  <c r="K401" i="35"/>
  <c r="J401" i="35"/>
  <c r="I401" i="35"/>
  <c r="H401" i="35"/>
  <c r="K400" i="35"/>
  <c r="J400" i="35"/>
  <c r="I400" i="35"/>
  <c r="H400" i="35"/>
  <c r="K399" i="35"/>
  <c r="J399" i="35"/>
  <c r="I399" i="35"/>
  <c r="H399" i="35"/>
  <c r="K398" i="35"/>
  <c r="J398" i="35"/>
  <c r="I398" i="35"/>
  <c r="H398" i="35"/>
  <c r="K397" i="35"/>
  <c r="J397" i="35"/>
  <c r="I397" i="35"/>
  <c r="H397" i="35"/>
  <c r="K396" i="35"/>
  <c r="J396" i="35"/>
  <c r="I396" i="35"/>
  <c r="H396" i="35"/>
  <c r="K395" i="35"/>
  <c r="J395" i="35"/>
  <c r="I395" i="35"/>
  <c r="H395" i="35"/>
  <c r="K394" i="35"/>
  <c r="J394" i="35"/>
  <c r="I394" i="35"/>
  <c r="H394" i="35"/>
  <c r="K393" i="35"/>
  <c r="J393" i="35"/>
  <c r="I393" i="35"/>
  <c r="H393" i="35"/>
  <c r="K392" i="35"/>
  <c r="J392" i="35"/>
  <c r="I392" i="35"/>
  <c r="H392" i="35"/>
  <c r="K391" i="35"/>
  <c r="J391" i="35"/>
  <c r="I391" i="35"/>
  <c r="H391" i="35"/>
  <c r="K390" i="35"/>
  <c r="J390" i="35"/>
  <c r="I390" i="35"/>
  <c r="H390" i="35"/>
  <c r="K389" i="35"/>
  <c r="J389" i="35"/>
  <c r="I389" i="35"/>
  <c r="H389" i="35"/>
  <c r="K388" i="35"/>
  <c r="J388" i="35"/>
  <c r="I388" i="35"/>
  <c r="H388" i="35"/>
  <c r="K387" i="35"/>
  <c r="J387" i="35"/>
  <c r="I387" i="35"/>
  <c r="H387" i="35"/>
  <c r="K386" i="35"/>
  <c r="J386" i="35"/>
  <c r="I386" i="35"/>
  <c r="H386" i="35"/>
  <c r="K385" i="35"/>
  <c r="J385" i="35"/>
  <c r="I385" i="35"/>
  <c r="H385" i="35"/>
  <c r="K384" i="35"/>
  <c r="J384" i="35"/>
  <c r="I384" i="35"/>
  <c r="H384" i="35"/>
  <c r="K383" i="35"/>
  <c r="J383" i="35"/>
  <c r="I383" i="35"/>
  <c r="H383" i="35"/>
  <c r="K382" i="35"/>
  <c r="J382" i="35"/>
  <c r="I382" i="35"/>
  <c r="H382" i="35"/>
  <c r="K381" i="35"/>
  <c r="J381" i="35"/>
  <c r="I381" i="35"/>
  <c r="H381" i="35"/>
  <c r="K380" i="35"/>
  <c r="J380" i="35"/>
  <c r="I380" i="35"/>
  <c r="H380" i="35"/>
  <c r="K379" i="35"/>
  <c r="J379" i="35"/>
  <c r="I379" i="35"/>
  <c r="H379" i="35"/>
  <c r="K378" i="35"/>
  <c r="J378" i="35"/>
  <c r="I378" i="35"/>
  <c r="H378" i="35"/>
  <c r="K377" i="35"/>
  <c r="J377" i="35"/>
  <c r="I377" i="35"/>
  <c r="H377" i="35"/>
  <c r="K376" i="35"/>
  <c r="J376" i="35"/>
  <c r="I376" i="35"/>
  <c r="H376" i="35"/>
  <c r="K375" i="35"/>
  <c r="J375" i="35"/>
  <c r="I375" i="35"/>
  <c r="H375" i="35"/>
  <c r="K374" i="35"/>
  <c r="J374" i="35"/>
  <c r="I374" i="35"/>
  <c r="H374" i="35"/>
  <c r="K373" i="35"/>
  <c r="J373" i="35"/>
  <c r="I373" i="35"/>
  <c r="H373" i="35"/>
  <c r="K372" i="35"/>
  <c r="J372" i="35"/>
  <c r="I372" i="35"/>
  <c r="H372" i="35"/>
  <c r="K371" i="35"/>
  <c r="J371" i="35"/>
  <c r="I371" i="35"/>
  <c r="H371" i="35"/>
  <c r="K370" i="35"/>
  <c r="J370" i="35"/>
  <c r="I370" i="35"/>
  <c r="H370" i="35"/>
  <c r="K369" i="35"/>
  <c r="J369" i="35"/>
  <c r="I369" i="35"/>
  <c r="H369" i="35"/>
  <c r="K368" i="35"/>
  <c r="J368" i="35"/>
  <c r="I368" i="35"/>
  <c r="H368" i="35"/>
  <c r="K367" i="35"/>
  <c r="J367" i="35"/>
  <c r="I367" i="35"/>
  <c r="H367" i="35"/>
  <c r="K366" i="35"/>
  <c r="J366" i="35"/>
  <c r="I366" i="35"/>
  <c r="H366" i="35"/>
  <c r="K365" i="35"/>
  <c r="J365" i="35"/>
  <c r="I365" i="35"/>
  <c r="H365" i="35"/>
  <c r="K364" i="35"/>
  <c r="J364" i="35"/>
  <c r="I364" i="35"/>
  <c r="H364" i="35"/>
  <c r="K363" i="35"/>
  <c r="J363" i="35"/>
  <c r="I363" i="35"/>
  <c r="H363" i="35"/>
  <c r="K362" i="35"/>
  <c r="J362" i="35"/>
  <c r="I362" i="35"/>
  <c r="H362" i="35"/>
  <c r="K361" i="35"/>
  <c r="J361" i="35"/>
  <c r="I361" i="35"/>
  <c r="H361" i="35"/>
  <c r="K360" i="35"/>
  <c r="J360" i="35"/>
  <c r="I360" i="35"/>
  <c r="H360" i="35"/>
  <c r="K359" i="35"/>
  <c r="J359" i="35"/>
  <c r="I359" i="35"/>
  <c r="H359" i="35"/>
  <c r="K358" i="35"/>
  <c r="J358" i="35"/>
  <c r="I358" i="35"/>
  <c r="H358" i="35"/>
  <c r="K357" i="35"/>
  <c r="J357" i="35"/>
  <c r="I357" i="35"/>
  <c r="H357" i="35"/>
  <c r="K356" i="35"/>
  <c r="J356" i="35"/>
  <c r="I356" i="35"/>
  <c r="H356" i="35"/>
  <c r="K355" i="35"/>
  <c r="J355" i="35"/>
  <c r="I355" i="35"/>
  <c r="H355" i="35"/>
  <c r="K354" i="35"/>
  <c r="J354" i="35"/>
  <c r="I354" i="35"/>
  <c r="H354" i="35"/>
  <c r="K353" i="35"/>
  <c r="J353" i="35"/>
  <c r="I353" i="35"/>
  <c r="H353" i="35"/>
  <c r="K352" i="35"/>
  <c r="J352" i="35"/>
  <c r="I352" i="35"/>
  <c r="H352" i="35"/>
  <c r="K351" i="35"/>
  <c r="J351" i="35"/>
  <c r="I351" i="35"/>
  <c r="H351" i="35"/>
  <c r="K350" i="35"/>
  <c r="J350" i="35"/>
  <c r="I350" i="35"/>
  <c r="H350" i="35"/>
  <c r="K349" i="35"/>
  <c r="J349" i="35"/>
  <c r="I349" i="35"/>
  <c r="H349" i="35"/>
  <c r="K348" i="35"/>
  <c r="J348" i="35"/>
  <c r="I348" i="35"/>
  <c r="H348" i="35"/>
  <c r="K347" i="35"/>
  <c r="J347" i="35"/>
  <c r="I347" i="35"/>
  <c r="H347" i="35"/>
  <c r="K346" i="35"/>
  <c r="J346" i="35"/>
  <c r="I346" i="35"/>
  <c r="H346" i="35"/>
  <c r="K345" i="35"/>
  <c r="J345" i="35"/>
  <c r="I345" i="35"/>
  <c r="H345" i="35"/>
  <c r="K344" i="35"/>
  <c r="J344" i="35"/>
  <c r="I344" i="35"/>
  <c r="H344" i="35"/>
  <c r="K343" i="35"/>
  <c r="J343" i="35"/>
  <c r="I343" i="35"/>
  <c r="H343" i="35"/>
  <c r="K342" i="35"/>
  <c r="J342" i="35"/>
  <c r="I342" i="35"/>
  <c r="H342" i="35"/>
  <c r="K341" i="35"/>
  <c r="J341" i="35"/>
  <c r="I341" i="35"/>
  <c r="H341" i="35"/>
  <c r="K340" i="35"/>
  <c r="J340" i="35"/>
  <c r="I340" i="35"/>
  <c r="H340" i="35"/>
  <c r="K339" i="35"/>
  <c r="J339" i="35"/>
  <c r="I339" i="35"/>
  <c r="H339" i="35"/>
  <c r="K338" i="35"/>
  <c r="J338" i="35"/>
  <c r="I338" i="35"/>
  <c r="H338" i="35"/>
  <c r="K337" i="35"/>
  <c r="J337" i="35"/>
  <c r="I337" i="35"/>
  <c r="H337" i="35"/>
  <c r="K336" i="35"/>
  <c r="J336" i="35"/>
  <c r="I336" i="35"/>
  <c r="H336" i="35"/>
  <c r="K335" i="35"/>
  <c r="J335" i="35"/>
  <c r="I335" i="35"/>
  <c r="H335" i="35"/>
  <c r="K334" i="35"/>
  <c r="J334" i="35"/>
  <c r="I334" i="35"/>
  <c r="H334" i="35"/>
  <c r="K333" i="35"/>
  <c r="J333" i="35"/>
  <c r="I333" i="35"/>
  <c r="H333" i="35"/>
  <c r="K332" i="35"/>
  <c r="J332" i="35"/>
  <c r="I332" i="35"/>
  <c r="H332" i="35"/>
  <c r="K331" i="35"/>
  <c r="J331" i="35"/>
  <c r="I331" i="35"/>
  <c r="H331" i="35"/>
  <c r="K330" i="35"/>
  <c r="J330" i="35"/>
  <c r="I330" i="35"/>
  <c r="H330" i="35"/>
  <c r="K329" i="35"/>
  <c r="J329" i="35"/>
  <c r="I329" i="35"/>
  <c r="H329" i="35"/>
  <c r="K328" i="35"/>
  <c r="J328" i="35"/>
  <c r="I328" i="35"/>
  <c r="H328" i="35"/>
  <c r="K327" i="35"/>
  <c r="J327" i="35"/>
  <c r="I327" i="35"/>
  <c r="H327" i="35"/>
  <c r="K326" i="35"/>
  <c r="J326" i="35"/>
  <c r="I326" i="35"/>
  <c r="H326" i="35"/>
  <c r="K325" i="35"/>
  <c r="J325" i="35"/>
  <c r="I325" i="35"/>
  <c r="H325" i="35"/>
  <c r="K324" i="35"/>
  <c r="J324" i="35"/>
  <c r="I324" i="35"/>
  <c r="H324" i="35"/>
  <c r="K323" i="35"/>
  <c r="J323" i="35"/>
  <c r="I323" i="35"/>
  <c r="H323" i="35"/>
  <c r="K322" i="35"/>
  <c r="J322" i="35"/>
  <c r="I322" i="35"/>
  <c r="H322" i="35"/>
  <c r="K321" i="35"/>
  <c r="J321" i="35"/>
  <c r="I321" i="35"/>
  <c r="H321" i="35"/>
  <c r="K320" i="35"/>
  <c r="J320" i="35"/>
  <c r="I320" i="35"/>
  <c r="H320" i="35"/>
  <c r="K319" i="35"/>
  <c r="J319" i="35"/>
  <c r="I319" i="35"/>
  <c r="H319" i="35"/>
  <c r="K318" i="35"/>
  <c r="J318" i="35"/>
  <c r="I318" i="35"/>
  <c r="H318" i="35"/>
  <c r="K317" i="35"/>
  <c r="J317" i="35"/>
  <c r="I317" i="35"/>
  <c r="H317" i="35"/>
  <c r="K316" i="35"/>
  <c r="J316" i="35"/>
  <c r="I316" i="35"/>
  <c r="H316" i="35"/>
  <c r="K315" i="35"/>
  <c r="J315" i="35"/>
  <c r="I315" i="35"/>
  <c r="H315" i="35"/>
  <c r="K314" i="35"/>
  <c r="J314" i="35"/>
  <c r="I314" i="35"/>
  <c r="H314" i="35"/>
  <c r="K313" i="35"/>
  <c r="J313" i="35"/>
  <c r="I313" i="35"/>
  <c r="H313" i="35"/>
  <c r="K312" i="35"/>
  <c r="J312" i="35"/>
  <c r="I312" i="35"/>
  <c r="H312" i="35"/>
  <c r="K311" i="35"/>
  <c r="J311" i="35"/>
  <c r="I311" i="35"/>
  <c r="H311" i="35"/>
  <c r="K310" i="35"/>
  <c r="J310" i="35"/>
  <c r="I310" i="35"/>
  <c r="H310" i="35"/>
  <c r="K309" i="35"/>
  <c r="J309" i="35"/>
  <c r="I309" i="35"/>
  <c r="H309" i="35"/>
  <c r="K308" i="35"/>
  <c r="J308" i="35"/>
  <c r="I308" i="35"/>
  <c r="H308" i="35"/>
  <c r="K307" i="35"/>
  <c r="J307" i="35"/>
  <c r="I307" i="35"/>
  <c r="H307" i="35"/>
  <c r="K306" i="35"/>
  <c r="J306" i="35"/>
  <c r="I306" i="35"/>
  <c r="H306" i="35"/>
  <c r="K305" i="35"/>
  <c r="J305" i="35"/>
  <c r="I305" i="35"/>
  <c r="H305" i="35"/>
  <c r="K304" i="35"/>
  <c r="J304" i="35"/>
  <c r="I304" i="35"/>
  <c r="H304" i="35"/>
  <c r="K303" i="35"/>
  <c r="J303" i="35"/>
  <c r="I303" i="35"/>
  <c r="H303" i="35"/>
  <c r="K302" i="35"/>
  <c r="J302" i="35"/>
  <c r="I302" i="35"/>
  <c r="H302" i="35"/>
  <c r="K301" i="35"/>
  <c r="J301" i="35"/>
  <c r="I301" i="35"/>
  <c r="H301" i="35"/>
  <c r="K300" i="35"/>
  <c r="J300" i="35"/>
  <c r="I300" i="35"/>
  <c r="H300" i="35"/>
  <c r="K299" i="35"/>
  <c r="J299" i="35"/>
  <c r="I299" i="35"/>
  <c r="H299" i="35"/>
  <c r="K298" i="35"/>
  <c r="J298" i="35"/>
  <c r="I298" i="35"/>
  <c r="H298" i="35"/>
  <c r="K297" i="35"/>
  <c r="J297" i="35"/>
  <c r="I297" i="35"/>
  <c r="H297" i="35"/>
  <c r="K296" i="35"/>
  <c r="J296" i="35"/>
  <c r="I296" i="35"/>
  <c r="H296" i="35"/>
  <c r="K295" i="35"/>
  <c r="J295" i="35"/>
  <c r="I295" i="35"/>
  <c r="H295" i="35"/>
  <c r="K294" i="35"/>
  <c r="J294" i="35"/>
  <c r="I294" i="35"/>
  <c r="H294" i="35"/>
  <c r="K293" i="35"/>
  <c r="J293" i="35"/>
  <c r="I293" i="35"/>
  <c r="H293" i="35"/>
  <c r="K292" i="35"/>
  <c r="J292" i="35"/>
  <c r="I292" i="35"/>
  <c r="H292" i="35"/>
  <c r="K291" i="35"/>
  <c r="J291" i="35"/>
  <c r="I291" i="35"/>
  <c r="H291" i="35"/>
  <c r="K290" i="35"/>
  <c r="J290" i="35"/>
  <c r="I290" i="35"/>
  <c r="H290" i="35"/>
  <c r="K289" i="35"/>
  <c r="J289" i="35"/>
  <c r="I289" i="35"/>
  <c r="H289" i="35"/>
  <c r="K288" i="35"/>
  <c r="J288" i="35"/>
  <c r="I288" i="35"/>
  <c r="H288" i="35"/>
  <c r="K287" i="35"/>
  <c r="J287" i="35"/>
  <c r="I287" i="35"/>
  <c r="H287" i="35"/>
  <c r="K286" i="35"/>
  <c r="J286" i="35"/>
  <c r="I286" i="35"/>
  <c r="H286" i="35"/>
  <c r="K285" i="35"/>
  <c r="J285" i="35"/>
  <c r="I285" i="35"/>
  <c r="H285" i="35"/>
  <c r="K284" i="35"/>
  <c r="J284" i="35"/>
  <c r="I284" i="35"/>
  <c r="H284" i="35"/>
  <c r="K283" i="35"/>
  <c r="J283" i="35"/>
  <c r="I283" i="35"/>
  <c r="H283" i="35"/>
  <c r="K282" i="35"/>
  <c r="J282" i="35"/>
  <c r="I282" i="35"/>
  <c r="H282" i="35"/>
  <c r="K281" i="35"/>
  <c r="J281" i="35"/>
  <c r="I281" i="35"/>
  <c r="H281" i="35"/>
  <c r="K280" i="35"/>
  <c r="J280" i="35"/>
  <c r="I280" i="35"/>
  <c r="H280" i="35"/>
  <c r="K279" i="35"/>
  <c r="J279" i="35"/>
  <c r="I279" i="35"/>
  <c r="H279" i="35"/>
  <c r="K278" i="35"/>
  <c r="J278" i="35"/>
  <c r="I278" i="35"/>
  <c r="H278" i="35"/>
  <c r="K277" i="35"/>
  <c r="J277" i="35"/>
  <c r="I277" i="35"/>
  <c r="H277" i="35"/>
  <c r="K276" i="35"/>
  <c r="J276" i="35"/>
  <c r="I276" i="35"/>
  <c r="H276" i="35"/>
  <c r="K275" i="35"/>
  <c r="J275" i="35"/>
  <c r="I275" i="35"/>
  <c r="H275" i="35"/>
  <c r="K274" i="35"/>
  <c r="J274" i="35"/>
  <c r="I274" i="35"/>
  <c r="H274" i="35"/>
  <c r="K273" i="35"/>
  <c r="J273" i="35"/>
  <c r="I273" i="35"/>
  <c r="H273" i="35"/>
  <c r="K272" i="35"/>
  <c r="J272" i="35"/>
  <c r="I272" i="35"/>
  <c r="H272" i="35"/>
  <c r="K271" i="35"/>
  <c r="J271" i="35"/>
  <c r="I271" i="35"/>
  <c r="H271" i="35"/>
  <c r="K270" i="35"/>
  <c r="J270" i="35"/>
  <c r="I270" i="35"/>
  <c r="H270" i="35"/>
  <c r="K269" i="35"/>
  <c r="J269" i="35"/>
  <c r="I269" i="35"/>
  <c r="H269" i="35"/>
  <c r="K268" i="35"/>
  <c r="J268" i="35"/>
  <c r="I268" i="35"/>
  <c r="H268" i="35"/>
  <c r="K267" i="35"/>
  <c r="J267" i="35"/>
  <c r="I267" i="35"/>
  <c r="H267" i="35"/>
  <c r="K266" i="35"/>
  <c r="J266" i="35"/>
  <c r="I266" i="35"/>
  <c r="H266" i="35"/>
  <c r="K265" i="35"/>
  <c r="J265" i="35"/>
  <c r="I265" i="35"/>
  <c r="H265" i="35"/>
  <c r="K264" i="35"/>
  <c r="J264" i="35"/>
  <c r="I264" i="35"/>
  <c r="H264" i="35"/>
  <c r="K263" i="35"/>
  <c r="J263" i="35"/>
  <c r="I263" i="35"/>
  <c r="H263" i="35"/>
  <c r="K262" i="35"/>
  <c r="J262" i="35"/>
  <c r="I262" i="35"/>
  <c r="H262" i="35"/>
  <c r="K261" i="35"/>
  <c r="J261" i="35"/>
  <c r="I261" i="35"/>
  <c r="H261" i="35"/>
  <c r="K260" i="35"/>
  <c r="J260" i="35"/>
  <c r="I260" i="35"/>
  <c r="H260" i="35"/>
  <c r="K259" i="35"/>
  <c r="J259" i="35"/>
  <c r="I259" i="35"/>
  <c r="H259" i="35"/>
  <c r="K258" i="35"/>
  <c r="J258" i="35"/>
  <c r="I258" i="35"/>
  <c r="H258" i="35"/>
  <c r="K257" i="35"/>
  <c r="J257" i="35"/>
  <c r="I257" i="35"/>
  <c r="H257" i="35"/>
  <c r="K256" i="35"/>
  <c r="J256" i="35"/>
  <c r="I256" i="35"/>
  <c r="H256" i="35"/>
  <c r="K255" i="35"/>
  <c r="J255" i="35"/>
  <c r="I255" i="35"/>
  <c r="H255" i="35"/>
  <c r="K254" i="35"/>
  <c r="J254" i="35"/>
  <c r="I254" i="35"/>
  <c r="H254" i="35"/>
  <c r="K253" i="35"/>
  <c r="J253" i="35"/>
  <c r="I253" i="35"/>
  <c r="H253" i="35"/>
  <c r="K252" i="35"/>
  <c r="J252" i="35"/>
  <c r="I252" i="35"/>
  <c r="H252" i="35"/>
  <c r="K251" i="35"/>
  <c r="J251" i="35"/>
  <c r="I251" i="35"/>
  <c r="H251" i="35"/>
  <c r="K250" i="35"/>
  <c r="J250" i="35"/>
  <c r="I250" i="35"/>
  <c r="H250" i="35"/>
  <c r="K249" i="35"/>
  <c r="J249" i="35"/>
  <c r="I249" i="35"/>
  <c r="H249" i="35"/>
  <c r="K248" i="35"/>
  <c r="J248" i="35"/>
  <c r="I248" i="35"/>
  <c r="H248" i="35"/>
  <c r="K247" i="35"/>
  <c r="J247" i="35"/>
  <c r="I247" i="35"/>
  <c r="H247" i="35"/>
  <c r="K246" i="35"/>
  <c r="J246" i="35"/>
  <c r="I246" i="35"/>
  <c r="H246" i="35"/>
  <c r="K245" i="35"/>
  <c r="J245" i="35"/>
  <c r="I245" i="35"/>
  <c r="H245" i="35"/>
  <c r="K244" i="35"/>
  <c r="J244" i="35"/>
  <c r="I244" i="35"/>
  <c r="H244" i="35"/>
  <c r="K243" i="35"/>
  <c r="J243" i="35"/>
  <c r="I243" i="35"/>
  <c r="H243" i="35"/>
  <c r="K242" i="35"/>
  <c r="J242" i="35"/>
  <c r="I242" i="35"/>
  <c r="H242" i="35"/>
  <c r="K241" i="35"/>
  <c r="J241" i="35"/>
  <c r="I241" i="35"/>
  <c r="H241" i="35"/>
  <c r="K240" i="35"/>
  <c r="J240" i="35"/>
  <c r="I240" i="35"/>
  <c r="H240" i="35"/>
  <c r="K239" i="35"/>
  <c r="J239" i="35"/>
  <c r="I239" i="35"/>
  <c r="H239" i="35"/>
  <c r="K238" i="35"/>
  <c r="J238" i="35"/>
  <c r="I238" i="35"/>
  <c r="H238" i="35"/>
  <c r="K237" i="35"/>
  <c r="J237" i="35"/>
  <c r="I237" i="35"/>
  <c r="H237" i="35"/>
  <c r="K236" i="35"/>
  <c r="J236" i="35"/>
  <c r="I236" i="35"/>
  <c r="H236" i="35"/>
  <c r="K235" i="35"/>
  <c r="J235" i="35"/>
  <c r="I235" i="35"/>
  <c r="H235" i="35"/>
  <c r="K234" i="35"/>
  <c r="J234" i="35"/>
  <c r="I234" i="35"/>
  <c r="H234" i="35"/>
  <c r="K233" i="35"/>
  <c r="J233" i="35"/>
  <c r="I233" i="35"/>
  <c r="H233" i="35"/>
  <c r="K232" i="35"/>
  <c r="J232" i="35"/>
  <c r="I232" i="35"/>
  <c r="H232" i="35"/>
  <c r="K231" i="35"/>
  <c r="J231" i="35"/>
  <c r="I231" i="35"/>
  <c r="H231" i="35"/>
  <c r="K230" i="35"/>
  <c r="J230" i="35"/>
  <c r="I230" i="35"/>
  <c r="H230" i="35"/>
  <c r="K229" i="35"/>
  <c r="J229" i="35"/>
  <c r="I229" i="35"/>
  <c r="H229" i="35"/>
  <c r="K228" i="35"/>
  <c r="J228" i="35"/>
  <c r="I228" i="35"/>
  <c r="H228" i="35"/>
  <c r="K227" i="35"/>
  <c r="J227" i="35"/>
  <c r="I227" i="35"/>
  <c r="H227" i="35"/>
  <c r="K226" i="35"/>
  <c r="J226" i="35"/>
  <c r="I226" i="35"/>
  <c r="H226" i="35"/>
  <c r="K225" i="35"/>
  <c r="J225" i="35"/>
  <c r="I225" i="35"/>
  <c r="H225" i="35"/>
  <c r="K224" i="35"/>
  <c r="J224" i="35"/>
  <c r="I224" i="35"/>
  <c r="H224" i="35"/>
  <c r="K223" i="35"/>
  <c r="J223" i="35"/>
  <c r="I223" i="35"/>
  <c r="H223" i="35"/>
  <c r="K222" i="35"/>
  <c r="J222" i="35"/>
  <c r="I222" i="35"/>
  <c r="H222" i="35"/>
  <c r="K221" i="35"/>
  <c r="J221" i="35"/>
  <c r="I221" i="35"/>
  <c r="H221" i="35"/>
  <c r="K220" i="35"/>
  <c r="J220" i="35"/>
  <c r="I220" i="35"/>
  <c r="H220" i="35"/>
  <c r="K219" i="35"/>
  <c r="J219" i="35"/>
  <c r="I219" i="35"/>
  <c r="H219" i="35"/>
  <c r="K218" i="35"/>
  <c r="J218" i="35"/>
  <c r="I218" i="35"/>
  <c r="H218" i="35"/>
  <c r="K217" i="35"/>
  <c r="J217" i="35"/>
  <c r="I217" i="35"/>
  <c r="H217" i="35"/>
  <c r="K216" i="35"/>
  <c r="J216" i="35"/>
  <c r="I216" i="35"/>
  <c r="H216" i="35"/>
  <c r="K215" i="35"/>
  <c r="J215" i="35"/>
  <c r="I215" i="35"/>
  <c r="H215" i="35"/>
  <c r="K214" i="35"/>
  <c r="J214" i="35"/>
  <c r="I214" i="35"/>
  <c r="H214" i="35"/>
  <c r="K213" i="35"/>
  <c r="J213" i="35"/>
  <c r="I213" i="35"/>
  <c r="H213" i="35"/>
  <c r="K212" i="35"/>
  <c r="J212" i="35"/>
  <c r="I212" i="35"/>
  <c r="H212" i="35"/>
  <c r="K211" i="35"/>
  <c r="J211" i="35"/>
  <c r="I211" i="35"/>
  <c r="H211" i="35"/>
  <c r="K210" i="35"/>
  <c r="J210" i="35"/>
  <c r="I210" i="35"/>
  <c r="H210" i="35"/>
  <c r="K209" i="35"/>
  <c r="J209" i="35"/>
  <c r="I209" i="35"/>
  <c r="H209" i="35"/>
  <c r="K208" i="35"/>
  <c r="J208" i="35"/>
  <c r="I208" i="35"/>
  <c r="H208" i="35"/>
  <c r="K207" i="35"/>
  <c r="J207" i="35"/>
  <c r="I207" i="35"/>
  <c r="H207" i="35"/>
  <c r="K206" i="35"/>
  <c r="J206" i="35"/>
  <c r="I206" i="35"/>
  <c r="H206" i="35"/>
  <c r="K205" i="35"/>
  <c r="J205" i="35"/>
  <c r="I205" i="35"/>
  <c r="H205" i="35"/>
  <c r="K204" i="35"/>
  <c r="J204" i="35"/>
  <c r="I204" i="35"/>
  <c r="H204" i="35"/>
  <c r="K203" i="35"/>
  <c r="J203" i="35"/>
  <c r="I203" i="35"/>
  <c r="H203" i="35"/>
  <c r="K202" i="35"/>
  <c r="J202" i="35"/>
  <c r="I202" i="35"/>
  <c r="H202" i="35"/>
  <c r="K201" i="35"/>
  <c r="J201" i="35"/>
  <c r="I201" i="35"/>
  <c r="H201" i="35"/>
  <c r="K200" i="35"/>
  <c r="J200" i="35"/>
  <c r="I200" i="35"/>
  <c r="H200" i="35"/>
  <c r="K199" i="35"/>
  <c r="J199" i="35"/>
  <c r="I199" i="35"/>
  <c r="H199" i="35"/>
  <c r="K198" i="35"/>
  <c r="J198" i="35"/>
  <c r="I198" i="35"/>
  <c r="H198" i="35"/>
  <c r="K197" i="35"/>
  <c r="J197" i="35"/>
  <c r="I197" i="35"/>
  <c r="H197" i="35"/>
  <c r="K196" i="35"/>
  <c r="J196" i="35"/>
  <c r="I196" i="35"/>
  <c r="H196" i="35"/>
  <c r="K195" i="35"/>
  <c r="J195" i="35"/>
  <c r="I195" i="35"/>
  <c r="H195" i="35"/>
  <c r="K194" i="35"/>
  <c r="J194" i="35"/>
  <c r="I194" i="35"/>
  <c r="H194" i="35"/>
  <c r="K193" i="35"/>
  <c r="J193" i="35"/>
  <c r="I193" i="35"/>
  <c r="H193" i="35"/>
  <c r="K192" i="35"/>
  <c r="J192" i="35"/>
  <c r="I192" i="35"/>
  <c r="H192" i="35"/>
  <c r="K191" i="35"/>
  <c r="J191" i="35"/>
  <c r="I191" i="35"/>
  <c r="H191" i="35"/>
  <c r="K190" i="35"/>
  <c r="J190" i="35"/>
  <c r="I190" i="35"/>
  <c r="H190" i="35"/>
  <c r="K189" i="35"/>
  <c r="J189" i="35"/>
  <c r="I189" i="35"/>
  <c r="H189" i="35"/>
  <c r="K188" i="35"/>
  <c r="J188" i="35"/>
  <c r="I188" i="35"/>
  <c r="H188" i="35"/>
  <c r="K187" i="35"/>
  <c r="J187" i="35"/>
  <c r="I187" i="35"/>
  <c r="H187" i="35"/>
  <c r="K186" i="35"/>
  <c r="J186" i="35"/>
  <c r="I186" i="35"/>
  <c r="H186" i="35"/>
  <c r="K185" i="35"/>
  <c r="J185" i="35"/>
  <c r="I185" i="35"/>
  <c r="H185" i="35"/>
  <c r="K184" i="35"/>
  <c r="J184" i="35"/>
  <c r="I184" i="35"/>
  <c r="H184" i="35"/>
  <c r="K183" i="35"/>
  <c r="J183" i="35"/>
  <c r="I183" i="35"/>
  <c r="H183" i="35"/>
  <c r="K182" i="35"/>
  <c r="J182" i="35"/>
  <c r="I182" i="35"/>
  <c r="H182" i="35"/>
  <c r="K181" i="35"/>
  <c r="J181" i="35"/>
  <c r="I181" i="35"/>
  <c r="H181" i="35"/>
  <c r="K180" i="35"/>
  <c r="J180" i="35"/>
  <c r="I180" i="35"/>
  <c r="H180" i="35"/>
  <c r="K179" i="35"/>
  <c r="J179" i="35"/>
  <c r="I179" i="35"/>
  <c r="H179" i="35"/>
  <c r="K178" i="35"/>
  <c r="J178" i="35"/>
  <c r="I178" i="35"/>
  <c r="H178" i="35"/>
  <c r="K177" i="35"/>
  <c r="J177" i="35"/>
  <c r="I177" i="35"/>
  <c r="H177" i="35"/>
  <c r="K176" i="35"/>
  <c r="J176" i="35"/>
  <c r="I176" i="35"/>
  <c r="H176" i="35"/>
  <c r="K175" i="35"/>
  <c r="J175" i="35"/>
  <c r="I175" i="35"/>
  <c r="H175" i="35"/>
  <c r="K174" i="35"/>
  <c r="J174" i="35"/>
  <c r="I174" i="35"/>
  <c r="H174" i="35"/>
  <c r="K173" i="35"/>
  <c r="J173" i="35"/>
  <c r="I173" i="35"/>
  <c r="H173" i="35"/>
  <c r="K172" i="35"/>
  <c r="J172" i="35"/>
  <c r="I172" i="35"/>
  <c r="H172" i="35"/>
  <c r="K171" i="35"/>
  <c r="J171" i="35"/>
  <c r="I171" i="35"/>
  <c r="H171" i="35"/>
  <c r="K170" i="35"/>
  <c r="J170" i="35"/>
  <c r="I170" i="35"/>
  <c r="H170" i="35"/>
  <c r="K169" i="35"/>
  <c r="J169" i="35"/>
  <c r="I169" i="35"/>
  <c r="H169" i="35"/>
  <c r="K168" i="35"/>
  <c r="J168" i="35"/>
  <c r="I168" i="35"/>
  <c r="H168" i="35"/>
  <c r="K167" i="35"/>
  <c r="J167" i="35"/>
  <c r="I167" i="35"/>
  <c r="H167" i="35"/>
  <c r="K166" i="35"/>
  <c r="J166" i="35"/>
  <c r="I166" i="35"/>
  <c r="H166" i="35"/>
  <c r="K165" i="35"/>
  <c r="J165" i="35"/>
  <c r="I165" i="35"/>
  <c r="H165" i="35"/>
  <c r="K164" i="35"/>
  <c r="J164" i="35"/>
  <c r="I164" i="35"/>
  <c r="H164" i="35"/>
  <c r="K163" i="35"/>
  <c r="J163" i="35"/>
  <c r="I163" i="35"/>
  <c r="H163" i="35"/>
  <c r="K162" i="35"/>
  <c r="J162" i="35"/>
  <c r="I162" i="35"/>
  <c r="H162" i="35"/>
  <c r="K161" i="35"/>
  <c r="J161" i="35"/>
  <c r="I161" i="35"/>
  <c r="H161" i="35"/>
  <c r="K160" i="35"/>
  <c r="J160" i="35"/>
  <c r="I160" i="35"/>
  <c r="H160" i="35"/>
  <c r="K159" i="35"/>
  <c r="J159" i="35"/>
  <c r="I159" i="35"/>
  <c r="H159" i="35"/>
  <c r="K158" i="35"/>
  <c r="J158" i="35"/>
  <c r="I158" i="35"/>
  <c r="H158" i="35"/>
  <c r="K157" i="35"/>
  <c r="J157" i="35"/>
  <c r="I157" i="35"/>
  <c r="H157" i="35"/>
  <c r="K156" i="35"/>
  <c r="J156" i="35"/>
  <c r="I156" i="35"/>
  <c r="H156" i="35"/>
  <c r="K155" i="35"/>
  <c r="J155" i="35"/>
  <c r="I155" i="35"/>
  <c r="H155" i="35"/>
  <c r="K154" i="35"/>
  <c r="J154" i="35"/>
  <c r="I154" i="35"/>
  <c r="H154" i="35"/>
  <c r="K153" i="35"/>
  <c r="J153" i="35"/>
  <c r="I153" i="35"/>
  <c r="H153" i="35"/>
  <c r="K152" i="35"/>
  <c r="J152" i="35"/>
  <c r="I152" i="35"/>
  <c r="H152" i="35"/>
  <c r="K151" i="35"/>
  <c r="J151" i="35"/>
  <c r="I151" i="35"/>
  <c r="H151" i="35"/>
  <c r="K150" i="35"/>
  <c r="J150" i="35"/>
  <c r="I150" i="35"/>
  <c r="H150" i="35"/>
  <c r="K149" i="35"/>
  <c r="J149" i="35"/>
  <c r="I149" i="35"/>
  <c r="H149" i="35"/>
  <c r="K148" i="35"/>
  <c r="J148" i="35"/>
  <c r="I148" i="35"/>
  <c r="H148" i="35"/>
  <c r="K147" i="35"/>
  <c r="J147" i="35"/>
  <c r="I147" i="35"/>
  <c r="H147" i="35"/>
  <c r="K146" i="35"/>
  <c r="J146" i="35"/>
  <c r="I146" i="35"/>
  <c r="H146" i="35"/>
  <c r="K145" i="35"/>
  <c r="J145" i="35"/>
  <c r="I145" i="35"/>
  <c r="H145" i="35"/>
  <c r="K144" i="35"/>
  <c r="J144" i="35"/>
  <c r="I144" i="35"/>
  <c r="H144" i="35"/>
  <c r="K143" i="35"/>
  <c r="J143" i="35"/>
  <c r="I143" i="35"/>
  <c r="H143" i="35"/>
  <c r="K142" i="35"/>
  <c r="J142" i="35"/>
  <c r="I142" i="35"/>
  <c r="H142" i="35"/>
  <c r="K141" i="35"/>
  <c r="J141" i="35"/>
  <c r="I141" i="35"/>
  <c r="H141" i="35"/>
  <c r="K140" i="35"/>
  <c r="J140" i="35"/>
  <c r="I140" i="35"/>
  <c r="H140" i="35"/>
  <c r="K139" i="35"/>
  <c r="J139" i="35"/>
  <c r="I139" i="35"/>
  <c r="H139" i="35"/>
  <c r="K138" i="35"/>
  <c r="J138" i="35"/>
  <c r="I138" i="35"/>
  <c r="H138" i="35"/>
  <c r="K137" i="35"/>
  <c r="J137" i="35"/>
  <c r="I137" i="35"/>
  <c r="H137" i="35"/>
  <c r="K136" i="35"/>
  <c r="J136" i="35"/>
  <c r="I136" i="35"/>
  <c r="H136" i="35"/>
  <c r="K135" i="35"/>
  <c r="J135" i="35"/>
  <c r="I135" i="35"/>
  <c r="H135" i="35"/>
  <c r="K134" i="35"/>
  <c r="J134" i="35"/>
  <c r="I134" i="35"/>
  <c r="H134" i="35"/>
  <c r="K133" i="35"/>
  <c r="J133" i="35"/>
  <c r="I133" i="35"/>
  <c r="H133" i="35"/>
  <c r="K132" i="35"/>
  <c r="J132" i="35"/>
  <c r="I132" i="35"/>
  <c r="H132" i="35"/>
  <c r="K131" i="35"/>
  <c r="J131" i="35"/>
  <c r="I131" i="35"/>
  <c r="H131" i="35"/>
  <c r="K130" i="35"/>
  <c r="J130" i="35"/>
  <c r="I130" i="35"/>
  <c r="H130" i="35"/>
  <c r="K129" i="35"/>
  <c r="J129" i="35"/>
  <c r="I129" i="35"/>
  <c r="H129" i="35"/>
  <c r="K128" i="35"/>
  <c r="J128" i="35"/>
  <c r="I128" i="35"/>
  <c r="H128" i="35"/>
  <c r="K127" i="35"/>
  <c r="J127" i="35"/>
  <c r="I127" i="35"/>
  <c r="H127" i="35"/>
  <c r="K126" i="35"/>
  <c r="J126" i="35"/>
  <c r="I126" i="35"/>
  <c r="H126" i="35"/>
  <c r="K125" i="35"/>
  <c r="J125" i="35"/>
  <c r="I125" i="35"/>
  <c r="H125" i="35"/>
  <c r="K124" i="35"/>
  <c r="J124" i="35"/>
  <c r="I124" i="35"/>
  <c r="H124" i="35"/>
  <c r="K123" i="35"/>
  <c r="J123" i="35"/>
  <c r="I123" i="35"/>
  <c r="H123" i="35"/>
  <c r="K122" i="35"/>
  <c r="J122" i="35"/>
  <c r="I122" i="35"/>
  <c r="H122" i="35"/>
  <c r="K121" i="35"/>
  <c r="J121" i="35"/>
  <c r="I121" i="35"/>
  <c r="H121" i="35"/>
  <c r="K120" i="35"/>
  <c r="J120" i="35"/>
  <c r="I120" i="35"/>
  <c r="H120" i="35"/>
  <c r="K119" i="35"/>
  <c r="J119" i="35"/>
  <c r="I119" i="35"/>
  <c r="H119" i="35"/>
  <c r="K118" i="35"/>
  <c r="J118" i="35"/>
  <c r="I118" i="35"/>
  <c r="H118" i="35"/>
  <c r="K117" i="35"/>
  <c r="J117" i="35"/>
  <c r="I117" i="35"/>
  <c r="H117" i="35"/>
  <c r="K116" i="35"/>
  <c r="J116" i="35"/>
  <c r="I116" i="35"/>
  <c r="H116" i="35"/>
  <c r="K115" i="35"/>
  <c r="J115" i="35"/>
  <c r="I115" i="35"/>
  <c r="H115" i="35"/>
  <c r="K114" i="35"/>
  <c r="J114" i="35"/>
  <c r="I114" i="35"/>
  <c r="H114" i="35"/>
  <c r="K113" i="35"/>
  <c r="J113" i="35"/>
  <c r="I113" i="35"/>
  <c r="H113" i="35"/>
  <c r="K112" i="35"/>
  <c r="J112" i="35"/>
  <c r="I112" i="35"/>
  <c r="H112" i="35"/>
  <c r="K111" i="35"/>
  <c r="J111" i="35"/>
  <c r="I111" i="35"/>
  <c r="H111" i="35"/>
  <c r="K110" i="35"/>
  <c r="J110" i="35"/>
  <c r="I110" i="35"/>
  <c r="H110" i="35"/>
  <c r="K109" i="35"/>
  <c r="J109" i="35"/>
  <c r="I109" i="35"/>
  <c r="H109" i="35"/>
  <c r="K108" i="35"/>
  <c r="J108" i="35"/>
  <c r="I108" i="35"/>
  <c r="H108" i="35"/>
  <c r="K107" i="35"/>
  <c r="J107" i="35"/>
  <c r="I107" i="35"/>
  <c r="H107" i="35"/>
  <c r="K106" i="35"/>
  <c r="J106" i="35"/>
  <c r="I106" i="35"/>
  <c r="H106" i="35"/>
  <c r="K105" i="35"/>
  <c r="J105" i="35"/>
  <c r="I105" i="35"/>
  <c r="H105" i="35"/>
  <c r="K104" i="35"/>
  <c r="J104" i="35"/>
  <c r="I104" i="35"/>
  <c r="H104" i="35"/>
  <c r="K103" i="35"/>
  <c r="J103" i="35"/>
  <c r="I103" i="35"/>
  <c r="H103" i="35"/>
  <c r="K102" i="35"/>
  <c r="J102" i="35"/>
  <c r="I102" i="35"/>
  <c r="H102" i="35"/>
  <c r="K101" i="35"/>
  <c r="J101" i="35"/>
  <c r="I101" i="35"/>
  <c r="H101" i="35"/>
  <c r="K100" i="35"/>
  <c r="J100" i="35"/>
  <c r="I100" i="35"/>
  <c r="H100" i="35"/>
  <c r="K99" i="35"/>
  <c r="J99" i="35"/>
  <c r="I99" i="35"/>
  <c r="H99" i="35"/>
  <c r="K98" i="35"/>
  <c r="J98" i="35"/>
  <c r="I98" i="35"/>
  <c r="H98" i="35"/>
  <c r="K97" i="35"/>
  <c r="J97" i="35"/>
  <c r="I97" i="35"/>
  <c r="H97" i="35"/>
  <c r="K96" i="35"/>
  <c r="J96" i="35"/>
  <c r="I96" i="35"/>
  <c r="H96" i="35"/>
  <c r="K95" i="35"/>
  <c r="J95" i="35"/>
  <c r="I95" i="35"/>
  <c r="H95" i="35"/>
  <c r="K94" i="35"/>
  <c r="J94" i="35"/>
  <c r="I94" i="35"/>
  <c r="H94" i="35"/>
  <c r="K93" i="35"/>
  <c r="J93" i="35"/>
  <c r="I93" i="35"/>
  <c r="H93" i="35"/>
  <c r="K92" i="35"/>
  <c r="J92" i="35"/>
  <c r="I92" i="35"/>
  <c r="H92" i="35"/>
  <c r="K91" i="35"/>
  <c r="J91" i="35"/>
  <c r="I91" i="35"/>
  <c r="H91" i="35"/>
  <c r="K90" i="35"/>
  <c r="J90" i="35"/>
  <c r="I90" i="35"/>
  <c r="H90" i="35"/>
  <c r="K89" i="35"/>
  <c r="J89" i="35"/>
  <c r="I89" i="35"/>
  <c r="H89" i="35"/>
  <c r="K88" i="35"/>
  <c r="J88" i="35"/>
  <c r="I88" i="35"/>
  <c r="H88" i="35"/>
  <c r="K87" i="35"/>
  <c r="J87" i="35"/>
  <c r="I87" i="35"/>
  <c r="H87" i="35"/>
  <c r="K86" i="35"/>
  <c r="J86" i="35"/>
  <c r="I86" i="35"/>
  <c r="H86" i="35"/>
  <c r="K85" i="35"/>
  <c r="J85" i="35"/>
  <c r="I85" i="35"/>
  <c r="H85" i="35"/>
  <c r="K84" i="35"/>
  <c r="J84" i="35"/>
  <c r="I84" i="35"/>
  <c r="H84" i="35"/>
  <c r="K83" i="35"/>
  <c r="J83" i="35"/>
  <c r="I83" i="35"/>
  <c r="H83" i="35"/>
  <c r="K82" i="35"/>
  <c r="J82" i="35"/>
  <c r="I82" i="35"/>
  <c r="H82" i="35"/>
  <c r="K81" i="35"/>
  <c r="J81" i="35"/>
  <c r="I81" i="35"/>
  <c r="H81" i="35"/>
  <c r="K80" i="35"/>
  <c r="J80" i="35"/>
  <c r="I80" i="35"/>
  <c r="H80" i="35"/>
  <c r="K79" i="35"/>
  <c r="J79" i="35"/>
  <c r="I79" i="35"/>
  <c r="H79" i="35"/>
  <c r="K78" i="35"/>
  <c r="J78" i="35"/>
  <c r="I78" i="35"/>
  <c r="H78" i="35"/>
  <c r="K77" i="35"/>
  <c r="J77" i="35"/>
  <c r="I77" i="35"/>
  <c r="H77" i="35"/>
  <c r="K76" i="35"/>
  <c r="J76" i="35"/>
  <c r="I76" i="35"/>
  <c r="H76" i="35"/>
  <c r="K75" i="35"/>
  <c r="J75" i="35"/>
  <c r="I75" i="35"/>
  <c r="H75" i="35"/>
  <c r="K74" i="35"/>
  <c r="J74" i="35"/>
  <c r="I74" i="35"/>
  <c r="H74" i="35"/>
  <c r="K73" i="35"/>
  <c r="J73" i="35"/>
  <c r="I73" i="35"/>
  <c r="H73" i="35"/>
  <c r="K72" i="35"/>
  <c r="J72" i="35"/>
  <c r="I72" i="35"/>
  <c r="H72" i="35"/>
  <c r="K71" i="35"/>
  <c r="J71" i="35"/>
  <c r="I71" i="35"/>
  <c r="H71" i="35"/>
  <c r="K70" i="35"/>
  <c r="J70" i="35"/>
  <c r="I70" i="35"/>
  <c r="H70" i="35"/>
  <c r="K69" i="35"/>
  <c r="J69" i="35"/>
  <c r="I69" i="35"/>
  <c r="H69" i="35"/>
  <c r="K68" i="35"/>
  <c r="J68" i="35"/>
  <c r="I68" i="35"/>
  <c r="H68" i="35"/>
  <c r="K67" i="35"/>
  <c r="J67" i="35"/>
  <c r="I67" i="35"/>
  <c r="H67" i="35"/>
  <c r="K66" i="35"/>
  <c r="J66" i="35"/>
  <c r="I66" i="35"/>
  <c r="H66" i="35"/>
  <c r="K65" i="35"/>
  <c r="J65" i="35"/>
  <c r="I65" i="35"/>
  <c r="H65" i="35"/>
  <c r="K64" i="35"/>
  <c r="J64" i="35"/>
  <c r="I64" i="35"/>
  <c r="H64" i="35"/>
  <c r="K63" i="35"/>
  <c r="J63" i="35"/>
  <c r="I63" i="35"/>
  <c r="H63" i="35"/>
  <c r="K62" i="35"/>
  <c r="J62" i="35"/>
  <c r="I62" i="35"/>
  <c r="H62" i="35"/>
  <c r="K61" i="35"/>
  <c r="J61" i="35"/>
  <c r="I61" i="35"/>
  <c r="H61" i="35"/>
  <c r="K60" i="35"/>
  <c r="J60" i="35"/>
  <c r="I60" i="35"/>
  <c r="H60" i="35"/>
  <c r="K59" i="35"/>
  <c r="J59" i="35"/>
  <c r="I59" i="35"/>
  <c r="H59" i="35"/>
  <c r="K58" i="35"/>
  <c r="J58" i="35"/>
  <c r="I58" i="35"/>
  <c r="H58" i="35"/>
  <c r="K57" i="35"/>
  <c r="J57" i="35"/>
  <c r="I57" i="35"/>
  <c r="H57" i="35"/>
  <c r="K56" i="35"/>
  <c r="J56" i="35"/>
  <c r="I56" i="35"/>
  <c r="H56" i="35"/>
  <c r="K55" i="35"/>
  <c r="J55" i="35"/>
  <c r="I55" i="35"/>
  <c r="H55" i="35"/>
  <c r="K54" i="35"/>
  <c r="J54" i="35"/>
  <c r="I54" i="35"/>
  <c r="H54" i="35"/>
  <c r="K53" i="35"/>
  <c r="J53" i="35"/>
  <c r="I53" i="35"/>
  <c r="H53" i="35"/>
  <c r="K52" i="35"/>
  <c r="J52" i="35"/>
  <c r="I52" i="35"/>
  <c r="H52" i="35"/>
  <c r="K51" i="35"/>
  <c r="J51" i="35"/>
  <c r="I51" i="35"/>
  <c r="H51" i="35"/>
  <c r="K50" i="35"/>
  <c r="J50" i="35"/>
  <c r="I50" i="35"/>
  <c r="H50" i="35"/>
  <c r="K49" i="35"/>
  <c r="J49" i="35"/>
  <c r="I49" i="35"/>
  <c r="H49" i="35"/>
  <c r="K48" i="35"/>
  <c r="J48" i="35"/>
  <c r="I48" i="35"/>
  <c r="H48" i="35"/>
  <c r="K47" i="35"/>
  <c r="J47" i="35"/>
  <c r="I47" i="35"/>
  <c r="H47" i="35"/>
  <c r="K46" i="35"/>
  <c r="J46" i="35"/>
  <c r="I46" i="35"/>
  <c r="H46" i="35"/>
  <c r="K45" i="35"/>
  <c r="J45" i="35"/>
  <c r="I45" i="35"/>
  <c r="H45" i="35"/>
  <c r="K44" i="35"/>
  <c r="J44" i="35"/>
  <c r="I44" i="35"/>
  <c r="H44" i="35"/>
  <c r="K43" i="35"/>
  <c r="J43" i="35"/>
  <c r="I43" i="35"/>
  <c r="H43" i="35"/>
  <c r="K42" i="35"/>
  <c r="J42" i="35"/>
  <c r="I42" i="35"/>
  <c r="H42" i="35"/>
  <c r="K41" i="35"/>
  <c r="J41" i="35"/>
  <c r="I41" i="35"/>
  <c r="H41" i="35"/>
  <c r="K40" i="35"/>
  <c r="J40" i="35"/>
  <c r="I40" i="35"/>
  <c r="H40" i="35"/>
  <c r="K39" i="35"/>
  <c r="J39" i="35"/>
  <c r="I39" i="35"/>
  <c r="H39" i="35"/>
  <c r="K38" i="35"/>
  <c r="J38" i="35"/>
  <c r="I38" i="35"/>
  <c r="H38" i="35"/>
  <c r="K37" i="35"/>
  <c r="J37" i="35"/>
  <c r="I37" i="35"/>
  <c r="H37" i="35"/>
  <c r="K36" i="35"/>
  <c r="J36" i="35"/>
  <c r="I36" i="35"/>
  <c r="H36" i="35"/>
  <c r="K35" i="35"/>
  <c r="J35" i="35"/>
  <c r="I35" i="35"/>
  <c r="H35" i="35"/>
  <c r="K34" i="35"/>
  <c r="J34" i="35"/>
  <c r="I34" i="35"/>
  <c r="H34" i="35"/>
  <c r="K33" i="35"/>
  <c r="J33" i="35"/>
  <c r="I33" i="35"/>
  <c r="H33" i="35"/>
  <c r="K32" i="35"/>
  <c r="J32" i="35"/>
  <c r="I32" i="35"/>
  <c r="H32" i="35"/>
  <c r="K31" i="35"/>
  <c r="J31" i="35"/>
  <c r="I31" i="35"/>
  <c r="H31" i="35"/>
  <c r="K30" i="35"/>
  <c r="J30" i="35"/>
  <c r="I30" i="35"/>
  <c r="H30" i="35"/>
  <c r="K29" i="35"/>
  <c r="J29" i="35"/>
  <c r="I29" i="35"/>
  <c r="H29" i="35"/>
  <c r="K28" i="35"/>
  <c r="J28" i="35"/>
  <c r="I28" i="35"/>
  <c r="H28" i="35"/>
  <c r="K27" i="35"/>
  <c r="J27" i="35"/>
  <c r="I27" i="35"/>
  <c r="H27" i="35"/>
  <c r="K26" i="35"/>
  <c r="J26" i="35"/>
  <c r="I26" i="35"/>
  <c r="H26" i="35"/>
  <c r="K25" i="35"/>
  <c r="J25" i="35"/>
  <c r="I25" i="35"/>
  <c r="H25" i="35"/>
  <c r="K24" i="35"/>
  <c r="J24" i="35"/>
  <c r="I24" i="35"/>
  <c r="H24" i="35"/>
  <c r="K23" i="35"/>
  <c r="J23" i="35"/>
  <c r="I23" i="35"/>
  <c r="H23" i="35"/>
  <c r="K22" i="35"/>
  <c r="J22" i="35"/>
  <c r="I22" i="35"/>
  <c r="H22" i="35"/>
  <c r="K21" i="35"/>
  <c r="J21" i="35"/>
  <c r="I21" i="35"/>
  <c r="H21" i="35"/>
  <c r="K20" i="35"/>
  <c r="J20" i="35"/>
  <c r="I20" i="35"/>
  <c r="H20" i="35"/>
  <c r="K19" i="35"/>
  <c r="J19" i="35"/>
  <c r="I19" i="35"/>
  <c r="H19" i="35"/>
  <c r="K18" i="35"/>
  <c r="J18" i="35"/>
  <c r="I18" i="35"/>
  <c r="H18" i="35"/>
  <c r="K17" i="35"/>
  <c r="J17" i="35"/>
  <c r="I17" i="35"/>
  <c r="H17" i="35"/>
  <c r="K16" i="35"/>
  <c r="J16" i="35"/>
  <c r="I16" i="35"/>
  <c r="H16" i="35"/>
  <c r="K15" i="35"/>
  <c r="J15" i="35"/>
  <c r="I15" i="35"/>
  <c r="H15" i="35"/>
  <c r="K14" i="35"/>
  <c r="J14" i="35"/>
  <c r="I14" i="35"/>
  <c r="H14" i="35"/>
  <c r="K13" i="35"/>
  <c r="J13" i="35"/>
  <c r="I13" i="35"/>
  <c r="H13" i="35"/>
  <c r="K12" i="35"/>
  <c r="J12" i="35"/>
  <c r="I12" i="35"/>
  <c r="H12" i="35"/>
  <c r="K11" i="35"/>
  <c r="J11" i="35"/>
  <c r="I11" i="35"/>
  <c r="H11" i="35"/>
  <c r="K10" i="35"/>
  <c r="J10" i="35"/>
  <c r="I10" i="35"/>
  <c r="H10" i="35"/>
  <c r="K9" i="35"/>
  <c r="J9" i="35"/>
  <c r="I9" i="35"/>
  <c r="H9" i="35"/>
  <c r="K8" i="35"/>
  <c r="J8" i="35"/>
  <c r="I8" i="35"/>
  <c r="H8" i="35"/>
  <c r="K7" i="35"/>
  <c r="J7" i="35"/>
  <c r="I7" i="35"/>
  <c r="H7" i="35"/>
  <c r="K6" i="35"/>
  <c r="J6" i="35"/>
  <c r="I6" i="35"/>
  <c r="H6" i="35"/>
  <c r="K5" i="35"/>
  <c r="J5" i="35"/>
  <c r="I5" i="35"/>
  <c r="H5" i="35"/>
  <c r="K4" i="35"/>
  <c r="J4" i="35"/>
  <c r="I4" i="35"/>
  <c r="H4" i="35"/>
  <c r="H4" i="7"/>
  <c r="E8" i="6"/>
  <c r="H30" i="4" l="1"/>
  <c r="H31" i="4"/>
  <c r="H32" i="4"/>
  <c r="H33" i="4"/>
  <c r="H34" i="4"/>
  <c r="H35" i="4"/>
  <c r="H36" i="4"/>
  <c r="H37" i="4"/>
  <c r="H38" i="4"/>
  <c r="H39" i="4"/>
  <c r="H40" i="4"/>
  <c r="H41" i="4"/>
  <c r="H42" i="4"/>
  <c r="H43" i="4"/>
  <c r="H44" i="4"/>
  <c r="H45" i="4"/>
  <c r="H46" i="4"/>
  <c r="H47" i="4"/>
  <c r="H48" i="4"/>
  <c r="H49" i="4"/>
  <c r="H50" i="4"/>
  <c r="E33" i="3"/>
  <c r="H32" i="3"/>
  <c r="H33" i="3"/>
  <c r="H34" i="3"/>
  <c r="H35" i="3"/>
  <c r="H36" i="3"/>
  <c r="H37" i="3"/>
  <c r="H38" i="3"/>
  <c r="H39" i="3"/>
  <c r="H40" i="3"/>
  <c r="H41" i="3"/>
  <c r="H42" i="3"/>
  <c r="H43" i="3"/>
  <c r="H44" i="3"/>
  <c r="H45" i="3"/>
  <c r="H46" i="3"/>
  <c r="H47" i="3"/>
  <c r="H48" i="3"/>
  <c r="H49" i="3"/>
  <c r="H50" i="3"/>
  <c r="C29" i="8"/>
  <c r="C51" i="8" s="1"/>
  <c r="D29" i="8"/>
  <c r="D51" i="8" s="1"/>
  <c r="E29" i="8"/>
  <c r="E51" i="8" s="1"/>
  <c r="B29" i="8"/>
  <c r="B51" i="8" s="1"/>
  <c r="C50" i="7"/>
  <c r="D50" i="7"/>
  <c r="E50" i="7"/>
  <c r="B50" i="7"/>
  <c r="H18" i="7"/>
  <c r="H33" i="7"/>
  <c r="C31" i="7"/>
  <c r="D31" i="7"/>
  <c r="H50" i="7" s="1"/>
  <c r="E31" i="7"/>
  <c r="B31" i="7"/>
  <c r="C4" i="6"/>
  <c r="D73" i="6"/>
  <c r="C73" i="6"/>
  <c r="D51" i="6"/>
  <c r="C51" i="6"/>
  <c r="D12" i="6"/>
  <c r="C12" i="6"/>
  <c r="D5" i="6"/>
  <c r="C5" i="6"/>
  <c r="E1155" i="5"/>
  <c r="F1155" i="5"/>
  <c r="G1155" i="5"/>
  <c r="D4" i="6" l="1"/>
  <c r="D1155" i="5"/>
  <c r="D51" i="4"/>
  <c r="F51" i="4"/>
  <c r="H51" i="4" s="1"/>
  <c r="C51" i="4"/>
  <c r="D31" i="4"/>
  <c r="E31" i="4"/>
  <c r="F31" i="4"/>
  <c r="C31" i="4"/>
  <c r="D29" i="4"/>
  <c r="E29" i="4"/>
  <c r="E51" i="4" s="1"/>
  <c r="F29" i="4"/>
  <c r="C29" i="4"/>
  <c r="D50" i="3" l="1"/>
  <c r="F50" i="3"/>
  <c r="C33" i="3"/>
  <c r="D33" i="3"/>
  <c r="F33" i="3"/>
  <c r="C4" i="3"/>
  <c r="D4" i="3"/>
  <c r="E4" i="3"/>
  <c r="F4" i="3"/>
  <c r="F31" i="3"/>
  <c r="D31" i="3" l="1"/>
  <c r="D21" i="3"/>
  <c r="E21" i="3"/>
  <c r="E31" i="3" s="1"/>
  <c r="E50" i="3" s="1"/>
  <c r="F21" i="3"/>
  <c r="C21" i="3"/>
  <c r="C31" i="3" s="1"/>
  <c r="C50" i="3" s="1"/>
  <c r="C21" i="31" l="1"/>
  <c r="B21" i="31"/>
  <c r="C18" i="31"/>
  <c r="B18" i="31"/>
  <c r="C15" i="31"/>
  <c r="B15" i="31"/>
  <c r="C10" i="31"/>
  <c r="B10" i="31"/>
  <c r="C7" i="31"/>
  <c r="B7" i="31"/>
  <c r="C4" i="31"/>
  <c r="B4" i="31"/>
  <c r="G65" i="27"/>
  <c r="F65" i="27"/>
  <c r="K63" i="27"/>
  <c r="G63" i="27"/>
  <c r="F63" i="27"/>
  <c r="K62" i="27"/>
  <c r="G62" i="27"/>
  <c r="F62" i="27"/>
  <c r="E61" i="27"/>
  <c r="D61" i="27"/>
  <c r="D64" i="27" s="1"/>
  <c r="C61" i="27"/>
  <c r="B61" i="27"/>
  <c r="E60" i="27"/>
  <c r="G60" i="27" s="1"/>
  <c r="D60" i="27"/>
  <c r="C60" i="27"/>
  <c r="B60" i="27"/>
  <c r="E59" i="27"/>
  <c r="F59" i="27" s="1"/>
  <c r="D59" i="27"/>
  <c r="C59" i="27"/>
  <c r="G59" i="27" s="1"/>
  <c r="B59" i="27"/>
  <c r="E58" i="27"/>
  <c r="G58" i="27" s="1"/>
  <c r="D58" i="27"/>
  <c r="C58" i="27"/>
  <c r="B58" i="27"/>
  <c r="E57" i="27"/>
  <c r="F57" i="27" s="1"/>
  <c r="D57" i="27"/>
  <c r="C57" i="27"/>
  <c r="G57" i="27" s="1"/>
  <c r="B57" i="27"/>
  <c r="E56" i="27"/>
  <c r="G56" i="27" s="1"/>
  <c r="D56" i="27"/>
  <c r="C56" i="27"/>
  <c r="B56" i="27"/>
  <c r="E55" i="27"/>
  <c r="F55" i="27" s="1"/>
  <c r="D55" i="27"/>
  <c r="C55" i="27"/>
  <c r="G55" i="27" s="1"/>
  <c r="B55" i="27"/>
  <c r="G53" i="27"/>
  <c r="F53" i="27"/>
  <c r="G52" i="27"/>
  <c r="F52" i="27"/>
  <c r="G51" i="27"/>
  <c r="F51" i="27"/>
  <c r="G50" i="27"/>
  <c r="F50" i="27"/>
  <c r="G49" i="27"/>
  <c r="F49" i="27"/>
  <c r="G48" i="27"/>
  <c r="F48" i="27"/>
  <c r="E47" i="27"/>
  <c r="F47" i="27" s="1"/>
  <c r="D47" i="27"/>
  <c r="C47" i="27"/>
  <c r="G47" i="27" s="1"/>
  <c r="B47" i="27"/>
  <c r="G46" i="27"/>
  <c r="F46" i="27"/>
  <c r="G45" i="27"/>
  <c r="F45" i="27"/>
  <c r="G44" i="27"/>
  <c r="F44" i="27"/>
  <c r="G43" i="27"/>
  <c r="F43" i="27"/>
  <c r="G42" i="27"/>
  <c r="F42" i="27"/>
  <c r="G41" i="27"/>
  <c r="F41" i="27"/>
  <c r="E40" i="27"/>
  <c r="G40" i="27" s="1"/>
  <c r="D40" i="27"/>
  <c r="C40" i="27"/>
  <c r="B40" i="27"/>
  <c r="G39" i="27"/>
  <c r="F39" i="27"/>
  <c r="G38" i="27"/>
  <c r="F38" i="27"/>
  <c r="G37" i="27"/>
  <c r="F37" i="27"/>
  <c r="G36" i="27"/>
  <c r="F36" i="27"/>
  <c r="G35" i="27"/>
  <c r="F35" i="27"/>
  <c r="G34" i="27"/>
  <c r="F34" i="27"/>
  <c r="E33" i="27"/>
  <c r="F33" i="27" s="1"/>
  <c r="D33" i="27"/>
  <c r="C33" i="27"/>
  <c r="G33" i="27" s="1"/>
  <c r="B33" i="27"/>
  <c r="G32" i="27"/>
  <c r="F32" i="27"/>
  <c r="G31" i="27"/>
  <c r="F31" i="27"/>
  <c r="G30" i="27"/>
  <c r="F30" i="27"/>
  <c r="G29" i="27"/>
  <c r="F29" i="27"/>
  <c r="G28" i="27"/>
  <c r="F28" i="27"/>
  <c r="G27" i="27"/>
  <c r="F27" i="27"/>
  <c r="E26" i="27"/>
  <c r="G26" i="27" s="1"/>
  <c r="D26" i="27"/>
  <c r="C26" i="27"/>
  <c r="B26" i="27"/>
  <c r="B54" i="27" s="1"/>
  <c r="G25" i="27"/>
  <c r="F25" i="27"/>
  <c r="G24" i="27"/>
  <c r="F24" i="27"/>
  <c r="G23" i="27"/>
  <c r="F23" i="27"/>
  <c r="G22" i="27"/>
  <c r="F22" i="27"/>
  <c r="G21" i="27"/>
  <c r="F21" i="27"/>
  <c r="G20" i="27"/>
  <c r="F20" i="27"/>
  <c r="E19" i="27"/>
  <c r="F19" i="27" s="1"/>
  <c r="D19" i="27"/>
  <c r="C19" i="27"/>
  <c r="G19" i="27" s="1"/>
  <c r="B19" i="27"/>
  <c r="G18" i="27"/>
  <c r="F18" i="27"/>
  <c r="G17" i="27"/>
  <c r="F17" i="27"/>
  <c r="G16" i="27"/>
  <c r="F16" i="27"/>
  <c r="G15" i="27"/>
  <c r="F15" i="27"/>
  <c r="G14" i="27"/>
  <c r="F14" i="27"/>
  <c r="G13" i="27"/>
  <c r="F13" i="27"/>
  <c r="G12" i="27"/>
  <c r="F12" i="27"/>
  <c r="G11" i="27"/>
  <c r="F11" i="27"/>
  <c r="G10" i="27"/>
  <c r="F10" i="27"/>
  <c r="G9" i="27"/>
  <c r="F9" i="27"/>
  <c r="G8" i="27"/>
  <c r="F8" i="27"/>
  <c r="G7" i="27"/>
  <c r="F7" i="27"/>
  <c r="G6" i="27"/>
  <c r="F6" i="27"/>
  <c r="E5" i="27"/>
  <c r="D5" i="27"/>
  <c r="D54" i="27" s="1"/>
  <c r="C5" i="27"/>
  <c r="C54" i="27" s="1"/>
  <c r="B5" i="27"/>
  <c r="F5" i="27" s="1"/>
  <c r="B4" i="24" a="1"/>
  <c r="B4" i="24" s="1"/>
  <c r="H41" i="20"/>
  <c r="A40" i="20"/>
  <c r="H39" i="20"/>
  <c r="H38" i="20"/>
  <c r="H37" i="20"/>
  <c r="H36" i="20"/>
  <c r="H35" i="20"/>
  <c r="H34" i="20"/>
  <c r="H33" i="20"/>
  <c r="A32" i="20"/>
  <c r="H31" i="20"/>
  <c r="G31" i="20"/>
  <c r="F31" i="20"/>
  <c r="H30" i="20"/>
  <c r="G30" i="20"/>
  <c r="F30" i="20"/>
  <c r="H29" i="20"/>
  <c r="G29" i="20"/>
  <c r="F29" i="20"/>
  <c r="H28" i="20"/>
  <c r="G28" i="20"/>
  <c r="F28" i="20"/>
  <c r="H27" i="20"/>
  <c r="G27" i="20"/>
  <c r="F27" i="20"/>
  <c r="H26" i="20"/>
  <c r="G26" i="20"/>
  <c r="F26" i="20"/>
  <c r="H25" i="20"/>
  <c r="G25" i="20"/>
  <c r="F25" i="20"/>
  <c r="H24" i="20"/>
  <c r="G24" i="20"/>
  <c r="F24" i="20"/>
  <c r="H23" i="20"/>
  <c r="G23" i="20"/>
  <c r="F23" i="20"/>
  <c r="H22" i="20"/>
  <c r="G22" i="20"/>
  <c r="F22" i="20"/>
  <c r="H21" i="20"/>
  <c r="G21" i="20"/>
  <c r="F21" i="20"/>
  <c r="H20" i="20"/>
  <c r="G20" i="20"/>
  <c r="F20" i="20"/>
  <c r="H19" i="20"/>
  <c r="G19" i="20"/>
  <c r="F19" i="20"/>
  <c r="H18" i="20"/>
  <c r="G18" i="20"/>
  <c r="F18" i="20"/>
  <c r="H17" i="20"/>
  <c r="G17" i="20"/>
  <c r="F17" i="20"/>
  <c r="H16" i="20"/>
  <c r="G16" i="20"/>
  <c r="F16" i="20"/>
  <c r="H15" i="20"/>
  <c r="G15" i="20"/>
  <c r="F15" i="20"/>
  <c r="H14" i="20"/>
  <c r="G14" i="20"/>
  <c r="F14" i="20"/>
  <c r="H13" i="20"/>
  <c r="G13" i="20"/>
  <c r="F13" i="20"/>
  <c r="H12" i="20"/>
  <c r="G12" i="20"/>
  <c r="F12" i="20"/>
  <c r="H11" i="20"/>
  <c r="G11" i="20"/>
  <c r="F11" i="20"/>
  <c r="H10" i="20"/>
  <c r="G10" i="20"/>
  <c r="F10" i="20"/>
  <c r="H9" i="20"/>
  <c r="G9" i="20"/>
  <c r="F9" i="20"/>
  <c r="H8" i="20"/>
  <c r="G8" i="20"/>
  <c r="F8" i="20"/>
  <c r="H7" i="20"/>
  <c r="G7" i="20"/>
  <c r="F7" i="20"/>
  <c r="H6" i="20"/>
  <c r="G6" i="20"/>
  <c r="F6" i="20"/>
  <c r="H5" i="20"/>
  <c r="G5" i="20"/>
  <c r="F5" i="20"/>
  <c r="H4" i="20"/>
  <c r="G4" i="20"/>
  <c r="F4" i="20"/>
  <c r="G2" i="20"/>
  <c r="F2" i="20"/>
  <c r="E2" i="20"/>
  <c r="D2" i="20"/>
  <c r="C2" i="20"/>
  <c r="B2" i="20"/>
  <c r="A2" i="20"/>
  <c r="A62" i="19"/>
  <c r="A61" i="19"/>
  <c r="A54" i="19"/>
  <c r="G2" i="19"/>
  <c r="F2" i="19"/>
  <c r="E2" i="19"/>
  <c r="D2" i="19"/>
  <c r="C2" i="19"/>
  <c r="B2" i="19"/>
  <c r="A2" i="19"/>
  <c r="E2" i="18"/>
  <c r="A2" i="18"/>
  <c r="J281" i="15"/>
  <c r="J280" i="15"/>
  <c r="A280" i="15"/>
  <c r="J279" i="15"/>
  <c r="J278" i="15"/>
  <c r="J277" i="15"/>
  <c r="J276" i="15"/>
  <c r="J275" i="15"/>
  <c r="J274" i="15"/>
  <c r="J273" i="15"/>
  <c r="J272" i="15"/>
  <c r="J271" i="15"/>
  <c r="A270" i="15"/>
  <c r="J269" i="15"/>
  <c r="I269" i="15"/>
  <c r="H269" i="15"/>
  <c r="G269" i="15"/>
  <c r="A268" i="15"/>
  <c r="J267" i="15"/>
  <c r="I267" i="15"/>
  <c r="H267" i="15"/>
  <c r="G267" i="15"/>
  <c r="J266" i="15"/>
  <c r="I266" i="15"/>
  <c r="H266" i="15"/>
  <c r="G266" i="15"/>
  <c r="J265" i="15"/>
  <c r="I265" i="15"/>
  <c r="H265" i="15"/>
  <c r="G265" i="15"/>
  <c r="J264" i="15"/>
  <c r="I264" i="15"/>
  <c r="H264" i="15"/>
  <c r="G264" i="15"/>
  <c r="J263" i="15"/>
  <c r="I263" i="15"/>
  <c r="H263" i="15"/>
  <c r="G263" i="15"/>
  <c r="J262" i="15"/>
  <c r="I262" i="15"/>
  <c r="H262" i="15"/>
  <c r="G262" i="15"/>
  <c r="J261" i="15"/>
  <c r="I261" i="15"/>
  <c r="H261" i="15"/>
  <c r="G261" i="15"/>
  <c r="J260" i="15"/>
  <c r="I260" i="15"/>
  <c r="H260" i="15"/>
  <c r="G260" i="15"/>
  <c r="J259" i="15"/>
  <c r="I259" i="15"/>
  <c r="H259" i="15"/>
  <c r="G259" i="15"/>
  <c r="J258" i="15"/>
  <c r="I258" i="15"/>
  <c r="H258" i="15"/>
  <c r="G258" i="15"/>
  <c r="J257" i="15"/>
  <c r="I257" i="15"/>
  <c r="H257" i="15"/>
  <c r="G257" i="15"/>
  <c r="J256" i="15"/>
  <c r="I256" i="15"/>
  <c r="H256" i="15"/>
  <c r="G256" i="15"/>
  <c r="J255" i="15"/>
  <c r="I255" i="15"/>
  <c r="H255" i="15"/>
  <c r="G255" i="15"/>
  <c r="J254" i="15"/>
  <c r="I254" i="15"/>
  <c r="H254" i="15"/>
  <c r="G254" i="15"/>
  <c r="J253" i="15"/>
  <c r="I253" i="15"/>
  <c r="H253" i="15"/>
  <c r="G253" i="15"/>
  <c r="J252" i="15"/>
  <c r="I252" i="15"/>
  <c r="H252" i="15"/>
  <c r="G252" i="15"/>
  <c r="J251" i="15"/>
  <c r="I251" i="15"/>
  <c r="H251" i="15"/>
  <c r="G251" i="15"/>
  <c r="J250" i="15"/>
  <c r="I250" i="15"/>
  <c r="H250" i="15"/>
  <c r="G250" i="15"/>
  <c r="J249" i="15"/>
  <c r="I249" i="15"/>
  <c r="H249" i="15"/>
  <c r="G249" i="15"/>
  <c r="J248" i="15"/>
  <c r="I248" i="15"/>
  <c r="H248" i="15"/>
  <c r="G248" i="15"/>
  <c r="J247" i="15"/>
  <c r="I247" i="15"/>
  <c r="H247" i="15"/>
  <c r="G247" i="15"/>
  <c r="J246" i="15"/>
  <c r="I246" i="15"/>
  <c r="H246" i="15"/>
  <c r="G246" i="15"/>
  <c r="J245" i="15"/>
  <c r="I245" i="15"/>
  <c r="H245" i="15"/>
  <c r="G245" i="15"/>
  <c r="J244" i="15"/>
  <c r="I244" i="15"/>
  <c r="H244" i="15"/>
  <c r="G244" i="15"/>
  <c r="J243" i="15"/>
  <c r="I243" i="15"/>
  <c r="H243" i="15"/>
  <c r="G243" i="15"/>
  <c r="J242" i="15"/>
  <c r="I242" i="15"/>
  <c r="H242" i="15"/>
  <c r="G242" i="15"/>
  <c r="J241" i="15"/>
  <c r="I241" i="15"/>
  <c r="H241" i="15"/>
  <c r="G241" i="15"/>
  <c r="J240" i="15"/>
  <c r="I240" i="15"/>
  <c r="H240" i="15"/>
  <c r="G240" i="15"/>
  <c r="J239" i="15"/>
  <c r="I239" i="15"/>
  <c r="H239" i="15"/>
  <c r="G239" i="15"/>
  <c r="J238" i="15"/>
  <c r="I238" i="15"/>
  <c r="H238" i="15"/>
  <c r="G238" i="15"/>
  <c r="J237" i="15"/>
  <c r="I237" i="15"/>
  <c r="H237" i="15"/>
  <c r="G237" i="15"/>
  <c r="J236" i="15"/>
  <c r="I236" i="15"/>
  <c r="H236" i="15"/>
  <c r="G236" i="15"/>
  <c r="J235" i="15"/>
  <c r="I235" i="15"/>
  <c r="H235" i="15"/>
  <c r="G235" i="15"/>
  <c r="J234" i="15"/>
  <c r="I234" i="15"/>
  <c r="H234" i="15"/>
  <c r="G234" i="15"/>
  <c r="J233" i="15"/>
  <c r="I233" i="15"/>
  <c r="H233" i="15"/>
  <c r="G233" i="15"/>
  <c r="J232" i="15"/>
  <c r="I232" i="15"/>
  <c r="H232" i="15"/>
  <c r="G232" i="15"/>
  <c r="J231" i="15"/>
  <c r="I231" i="15"/>
  <c r="H231" i="15"/>
  <c r="G231" i="15"/>
  <c r="J230" i="15"/>
  <c r="I230" i="15"/>
  <c r="H230" i="15"/>
  <c r="G230" i="15"/>
  <c r="J229" i="15"/>
  <c r="I229" i="15"/>
  <c r="H229" i="15"/>
  <c r="G229" i="15"/>
  <c r="J228" i="15"/>
  <c r="I228" i="15"/>
  <c r="H228" i="15"/>
  <c r="G228" i="15"/>
  <c r="J227" i="15"/>
  <c r="I227" i="15"/>
  <c r="H227" i="15"/>
  <c r="G227" i="15"/>
  <c r="J226" i="15"/>
  <c r="I226" i="15"/>
  <c r="H226" i="15"/>
  <c r="G226" i="15"/>
  <c r="J225" i="15"/>
  <c r="I225" i="15"/>
  <c r="H225" i="15"/>
  <c r="G225" i="15"/>
  <c r="J224" i="15"/>
  <c r="I224" i="15"/>
  <c r="H224" i="15"/>
  <c r="G224" i="15"/>
  <c r="J223" i="15"/>
  <c r="I223" i="15"/>
  <c r="H223" i="15"/>
  <c r="G223" i="15"/>
  <c r="J222" i="15"/>
  <c r="I222" i="15"/>
  <c r="H222" i="15"/>
  <c r="G222" i="15"/>
  <c r="J221" i="15"/>
  <c r="I221" i="15"/>
  <c r="H221" i="15"/>
  <c r="G221" i="15"/>
  <c r="J220" i="15"/>
  <c r="I220" i="15"/>
  <c r="H220" i="15"/>
  <c r="G220" i="15"/>
  <c r="J219" i="15"/>
  <c r="I219" i="15"/>
  <c r="H219" i="15"/>
  <c r="G219" i="15"/>
  <c r="J218" i="15"/>
  <c r="I218" i="15"/>
  <c r="H218" i="15"/>
  <c r="G218" i="15"/>
  <c r="J217" i="15"/>
  <c r="I217" i="15"/>
  <c r="H217" i="15"/>
  <c r="G217" i="15"/>
  <c r="J216" i="15"/>
  <c r="I216" i="15"/>
  <c r="H216" i="15"/>
  <c r="G216" i="15"/>
  <c r="J215" i="15"/>
  <c r="I215" i="15"/>
  <c r="H215" i="15"/>
  <c r="G215" i="15"/>
  <c r="J214" i="15"/>
  <c r="I214" i="15"/>
  <c r="H214" i="15"/>
  <c r="G214" i="15"/>
  <c r="J213" i="15"/>
  <c r="I213" i="15"/>
  <c r="H213" i="15"/>
  <c r="G213" i="15"/>
  <c r="J212" i="15"/>
  <c r="I212" i="15"/>
  <c r="H212" i="15"/>
  <c r="G212" i="15"/>
  <c r="J211" i="15"/>
  <c r="I211" i="15"/>
  <c r="H211" i="15"/>
  <c r="G211" i="15"/>
  <c r="J210" i="15"/>
  <c r="I210" i="15"/>
  <c r="H210" i="15"/>
  <c r="G210" i="15"/>
  <c r="J209" i="15"/>
  <c r="I209" i="15"/>
  <c r="H209" i="15"/>
  <c r="G209" i="15"/>
  <c r="J208" i="15"/>
  <c r="I208" i="15"/>
  <c r="H208" i="15"/>
  <c r="G208" i="15"/>
  <c r="J207" i="15"/>
  <c r="I207" i="15"/>
  <c r="H207" i="15"/>
  <c r="G207" i="15"/>
  <c r="J206" i="15"/>
  <c r="I206" i="15"/>
  <c r="H206" i="15"/>
  <c r="G206" i="15"/>
  <c r="J205" i="15"/>
  <c r="I205" i="15"/>
  <c r="H205" i="15"/>
  <c r="G205" i="15"/>
  <c r="J204" i="15"/>
  <c r="I204" i="15"/>
  <c r="H204" i="15"/>
  <c r="G204" i="15"/>
  <c r="J203" i="15"/>
  <c r="I203" i="15"/>
  <c r="H203" i="15"/>
  <c r="G203" i="15"/>
  <c r="J202" i="15"/>
  <c r="I202" i="15"/>
  <c r="H202" i="15"/>
  <c r="G202" i="15"/>
  <c r="J201" i="15"/>
  <c r="I201" i="15"/>
  <c r="H201" i="15"/>
  <c r="G201" i="15"/>
  <c r="J200" i="15"/>
  <c r="I200" i="15"/>
  <c r="H200" i="15"/>
  <c r="G200" i="15"/>
  <c r="J199" i="15"/>
  <c r="I199" i="15"/>
  <c r="H199" i="15"/>
  <c r="G199" i="15"/>
  <c r="J198" i="15"/>
  <c r="I198" i="15"/>
  <c r="H198" i="15"/>
  <c r="G198" i="15"/>
  <c r="J197" i="15"/>
  <c r="I197" i="15"/>
  <c r="H197" i="15"/>
  <c r="G197" i="15"/>
  <c r="J196" i="15"/>
  <c r="I196" i="15"/>
  <c r="H196" i="15"/>
  <c r="G196" i="15"/>
  <c r="J195" i="15"/>
  <c r="I195" i="15"/>
  <c r="H195" i="15"/>
  <c r="G195" i="15"/>
  <c r="J194" i="15"/>
  <c r="I194" i="15"/>
  <c r="H194" i="15"/>
  <c r="G194" i="15"/>
  <c r="J193" i="15"/>
  <c r="I193" i="15"/>
  <c r="H193" i="15"/>
  <c r="G193" i="15"/>
  <c r="J192" i="15"/>
  <c r="I192" i="15"/>
  <c r="H192" i="15"/>
  <c r="G192" i="15"/>
  <c r="J191" i="15"/>
  <c r="I191" i="15"/>
  <c r="H191" i="15"/>
  <c r="G191" i="15"/>
  <c r="J190" i="15"/>
  <c r="I190" i="15"/>
  <c r="H190" i="15"/>
  <c r="G190" i="15"/>
  <c r="J189" i="15"/>
  <c r="I189" i="15"/>
  <c r="H189" i="15"/>
  <c r="G189" i="15"/>
  <c r="J188" i="15"/>
  <c r="I188" i="15"/>
  <c r="H188" i="15"/>
  <c r="G188" i="15"/>
  <c r="J187" i="15"/>
  <c r="I187" i="15"/>
  <c r="H187" i="15"/>
  <c r="G187" i="15"/>
  <c r="J186" i="15"/>
  <c r="I186" i="15"/>
  <c r="H186" i="15"/>
  <c r="G186" i="15"/>
  <c r="J185" i="15"/>
  <c r="I185" i="15"/>
  <c r="H185" i="15"/>
  <c r="G185" i="15"/>
  <c r="J184" i="15"/>
  <c r="I184" i="15"/>
  <c r="H184" i="15"/>
  <c r="G184" i="15"/>
  <c r="J183" i="15"/>
  <c r="I183" i="15"/>
  <c r="H183" i="15"/>
  <c r="G183" i="15"/>
  <c r="J182" i="15"/>
  <c r="I182" i="15"/>
  <c r="H182" i="15"/>
  <c r="G182" i="15"/>
  <c r="J181" i="15"/>
  <c r="I181" i="15"/>
  <c r="H181" i="15"/>
  <c r="G181" i="15"/>
  <c r="J180" i="15"/>
  <c r="I180" i="15"/>
  <c r="H180" i="15"/>
  <c r="G180" i="15"/>
  <c r="J179" i="15"/>
  <c r="I179" i="15"/>
  <c r="H179" i="15"/>
  <c r="G179" i="15"/>
  <c r="J178" i="15"/>
  <c r="I178" i="15"/>
  <c r="H178" i="15"/>
  <c r="G178" i="15"/>
  <c r="J177" i="15"/>
  <c r="I177" i="15"/>
  <c r="H177" i="15"/>
  <c r="G177" i="15"/>
  <c r="J176" i="15"/>
  <c r="I176" i="15"/>
  <c r="H176" i="15"/>
  <c r="G176" i="15"/>
  <c r="J175" i="15"/>
  <c r="I175" i="15"/>
  <c r="H175" i="15"/>
  <c r="G175" i="15"/>
  <c r="J174" i="15"/>
  <c r="I174" i="15"/>
  <c r="H174" i="15"/>
  <c r="G174" i="15"/>
  <c r="J173" i="15"/>
  <c r="I173" i="15"/>
  <c r="H173" i="15"/>
  <c r="G173" i="15"/>
  <c r="J172" i="15"/>
  <c r="I172" i="15"/>
  <c r="H172" i="15"/>
  <c r="G172" i="15"/>
  <c r="J171" i="15"/>
  <c r="I171" i="15"/>
  <c r="H171" i="15"/>
  <c r="G171" i="15"/>
  <c r="J170" i="15"/>
  <c r="I170" i="15"/>
  <c r="H170" i="15"/>
  <c r="G170" i="15"/>
  <c r="J169" i="15"/>
  <c r="I169" i="15"/>
  <c r="H169" i="15"/>
  <c r="G169" i="15"/>
  <c r="J168" i="15"/>
  <c r="I168" i="15"/>
  <c r="H168" i="15"/>
  <c r="G168" i="15"/>
  <c r="J167" i="15"/>
  <c r="I167" i="15"/>
  <c r="H167" i="15"/>
  <c r="G167" i="15"/>
  <c r="J166" i="15"/>
  <c r="I166" i="15"/>
  <c r="H166" i="15"/>
  <c r="G166" i="15"/>
  <c r="J165" i="15"/>
  <c r="I165" i="15"/>
  <c r="H165" i="15"/>
  <c r="G165" i="15"/>
  <c r="J164" i="15"/>
  <c r="I164" i="15"/>
  <c r="H164" i="15"/>
  <c r="G164" i="15"/>
  <c r="J163" i="15"/>
  <c r="I163" i="15"/>
  <c r="H163" i="15"/>
  <c r="G163" i="15"/>
  <c r="J162" i="15"/>
  <c r="I162" i="15"/>
  <c r="H162" i="15"/>
  <c r="G162" i="15"/>
  <c r="J161" i="15"/>
  <c r="I161" i="15"/>
  <c r="H161" i="15"/>
  <c r="G161" i="15"/>
  <c r="J160" i="15"/>
  <c r="I160" i="15"/>
  <c r="H160" i="15"/>
  <c r="G160" i="15"/>
  <c r="J159" i="15"/>
  <c r="I159" i="15"/>
  <c r="H159" i="15"/>
  <c r="G159" i="15"/>
  <c r="J158" i="15"/>
  <c r="I158" i="15"/>
  <c r="H158" i="15"/>
  <c r="G158" i="15"/>
  <c r="J157" i="15"/>
  <c r="I157" i="15"/>
  <c r="H157" i="15"/>
  <c r="G157" i="15"/>
  <c r="J156" i="15"/>
  <c r="I156" i="15"/>
  <c r="H156" i="15"/>
  <c r="G156" i="15"/>
  <c r="J155" i="15"/>
  <c r="I155" i="15"/>
  <c r="H155" i="15"/>
  <c r="G155" i="15"/>
  <c r="J154" i="15"/>
  <c r="I154" i="15"/>
  <c r="H154" i="15"/>
  <c r="G154" i="15"/>
  <c r="J153" i="15"/>
  <c r="I153" i="15"/>
  <c r="H153" i="15"/>
  <c r="G153" i="15"/>
  <c r="J152" i="15"/>
  <c r="I152" i="15"/>
  <c r="H152" i="15"/>
  <c r="G152" i="15"/>
  <c r="J151" i="15"/>
  <c r="I151" i="15"/>
  <c r="H151" i="15"/>
  <c r="G151" i="15"/>
  <c r="J150" i="15"/>
  <c r="I150" i="15"/>
  <c r="H150" i="15"/>
  <c r="G150" i="15"/>
  <c r="J149" i="15"/>
  <c r="I149" i="15"/>
  <c r="H149" i="15"/>
  <c r="G149" i="15"/>
  <c r="J148" i="15"/>
  <c r="I148" i="15"/>
  <c r="H148" i="15"/>
  <c r="G148" i="15"/>
  <c r="J147" i="15"/>
  <c r="I147" i="15"/>
  <c r="H147" i="15"/>
  <c r="G147" i="15"/>
  <c r="J146" i="15"/>
  <c r="I146" i="15"/>
  <c r="H146" i="15"/>
  <c r="G146" i="15"/>
  <c r="J145" i="15"/>
  <c r="I145" i="15"/>
  <c r="H145" i="15"/>
  <c r="G145" i="15"/>
  <c r="J144" i="15"/>
  <c r="I144" i="15"/>
  <c r="H144" i="15"/>
  <c r="G144" i="15"/>
  <c r="J143" i="15"/>
  <c r="I143" i="15"/>
  <c r="H143" i="15"/>
  <c r="G143" i="15"/>
  <c r="J142" i="15"/>
  <c r="I142" i="15"/>
  <c r="H142" i="15"/>
  <c r="G142" i="15"/>
  <c r="J141" i="15"/>
  <c r="I141" i="15"/>
  <c r="H141" i="15"/>
  <c r="G141" i="15"/>
  <c r="J140" i="15"/>
  <c r="I140" i="15"/>
  <c r="H140" i="15"/>
  <c r="G140" i="15"/>
  <c r="J139" i="15"/>
  <c r="I139" i="15"/>
  <c r="H139" i="15"/>
  <c r="G139" i="15"/>
  <c r="J138" i="15"/>
  <c r="I138" i="15"/>
  <c r="H138" i="15"/>
  <c r="G138" i="15"/>
  <c r="J137" i="15"/>
  <c r="I137" i="15"/>
  <c r="H137" i="15"/>
  <c r="G137" i="15"/>
  <c r="J136" i="15"/>
  <c r="I136" i="15"/>
  <c r="H136" i="15"/>
  <c r="G136" i="15"/>
  <c r="J135" i="15"/>
  <c r="I135" i="15"/>
  <c r="H135" i="15"/>
  <c r="G135" i="15"/>
  <c r="J134" i="15"/>
  <c r="I134" i="15"/>
  <c r="H134" i="15"/>
  <c r="G134" i="15"/>
  <c r="J133" i="15"/>
  <c r="I133" i="15"/>
  <c r="H133" i="15"/>
  <c r="G133" i="15"/>
  <c r="J132" i="15"/>
  <c r="I132" i="15"/>
  <c r="H132" i="15"/>
  <c r="G132" i="15"/>
  <c r="J131" i="15"/>
  <c r="I131" i="15"/>
  <c r="H131" i="15"/>
  <c r="G131" i="15"/>
  <c r="J130" i="15"/>
  <c r="I130" i="15"/>
  <c r="H130" i="15"/>
  <c r="G130" i="15"/>
  <c r="J129" i="15"/>
  <c r="I129" i="15"/>
  <c r="H129" i="15"/>
  <c r="G129" i="15"/>
  <c r="J128" i="15"/>
  <c r="I128" i="15"/>
  <c r="H128" i="15"/>
  <c r="G128" i="15"/>
  <c r="J127" i="15"/>
  <c r="I127" i="15"/>
  <c r="H127" i="15"/>
  <c r="G127" i="15"/>
  <c r="J126" i="15"/>
  <c r="I126" i="15"/>
  <c r="H126" i="15"/>
  <c r="G126" i="15"/>
  <c r="J125" i="15"/>
  <c r="I125" i="15"/>
  <c r="H125" i="15"/>
  <c r="G125" i="15"/>
  <c r="J124" i="15"/>
  <c r="I124" i="15"/>
  <c r="H124" i="15"/>
  <c r="G124" i="15"/>
  <c r="J123" i="15"/>
  <c r="I123" i="15"/>
  <c r="H123" i="15"/>
  <c r="G123" i="15"/>
  <c r="J122" i="15"/>
  <c r="I122" i="15"/>
  <c r="H122" i="15"/>
  <c r="G122" i="15"/>
  <c r="J121" i="15"/>
  <c r="I121" i="15"/>
  <c r="H121" i="15"/>
  <c r="G121" i="15"/>
  <c r="J120" i="15"/>
  <c r="I120" i="15"/>
  <c r="H120" i="15"/>
  <c r="G120" i="15"/>
  <c r="J119" i="15"/>
  <c r="I119" i="15"/>
  <c r="H119" i="15"/>
  <c r="G119" i="15"/>
  <c r="J118" i="15"/>
  <c r="I118" i="15"/>
  <c r="H118" i="15"/>
  <c r="G118" i="15"/>
  <c r="J117" i="15"/>
  <c r="I117" i="15"/>
  <c r="H117" i="15"/>
  <c r="G117" i="15"/>
  <c r="J116" i="15"/>
  <c r="I116" i="15"/>
  <c r="H116" i="15"/>
  <c r="G116" i="15"/>
  <c r="J115" i="15"/>
  <c r="I115" i="15"/>
  <c r="H115" i="15"/>
  <c r="G115" i="15"/>
  <c r="J114" i="15"/>
  <c r="I114" i="15"/>
  <c r="H114" i="15"/>
  <c r="G114" i="15"/>
  <c r="J113" i="15"/>
  <c r="I113" i="15"/>
  <c r="H113" i="15"/>
  <c r="G113" i="15"/>
  <c r="J112" i="15"/>
  <c r="I112" i="15"/>
  <c r="H112" i="15"/>
  <c r="G112" i="15"/>
  <c r="J111" i="15"/>
  <c r="I111" i="15"/>
  <c r="H111" i="15"/>
  <c r="G111" i="15"/>
  <c r="J110" i="15"/>
  <c r="I110" i="15"/>
  <c r="H110" i="15"/>
  <c r="G110" i="15"/>
  <c r="J109" i="15"/>
  <c r="I109" i="15"/>
  <c r="H109" i="15"/>
  <c r="G109" i="15"/>
  <c r="J108" i="15"/>
  <c r="I108" i="15"/>
  <c r="H108" i="15"/>
  <c r="G108" i="15"/>
  <c r="J107" i="15"/>
  <c r="I107" i="15"/>
  <c r="H107" i="15"/>
  <c r="G107" i="15"/>
  <c r="J106" i="15"/>
  <c r="I106" i="15"/>
  <c r="H106" i="15"/>
  <c r="G106" i="15"/>
  <c r="J105" i="15"/>
  <c r="I105" i="15"/>
  <c r="H105" i="15"/>
  <c r="G105" i="15"/>
  <c r="J104" i="15"/>
  <c r="I104" i="15"/>
  <c r="H104" i="15"/>
  <c r="G104" i="15"/>
  <c r="J103" i="15"/>
  <c r="I103" i="15"/>
  <c r="H103" i="15"/>
  <c r="G103" i="15"/>
  <c r="J102" i="15"/>
  <c r="I102" i="15"/>
  <c r="H102" i="15"/>
  <c r="G102" i="15"/>
  <c r="J101" i="15"/>
  <c r="I101" i="15"/>
  <c r="H101" i="15"/>
  <c r="G101" i="15"/>
  <c r="J100" i="15"/>
  <c r="I100" i="15"/>
  <c r="H100" i="15"/>
  <c r="G100" i="15"/>
  <c r="J99" i="15"/>
  <c r="I99" i="15"/>
  <c r="H99" i="15"/>
  <c r="G99" i="15"/>
  <c r="J98" i="15"/>
  <c r="I98" i="15"/>
  <c r="H98" i="15"/>
  <c r="G98" i="15"/>
  <c r="J97" i="15"/>
  <c r="I97" i="15"/>
  <c r="H97" i="15"/>
  <c r="G97" i="15"/>
  <c r="J96" i="15"/>
  <c r="I96" i="15"/>
  <c r="H96" i="15"/>
  <c r="G96" i="15"/>
  <c r="J95" i="15"/>
  <c r="I95" i="15"/>
  <c r="H95" i="15"/>
  <c r="G95" i="15"/>
  <c r="J94" i="15"/>
  <c r="I94" i="15"/>
  <c r="H94" i="15"/>
  <c r="G94" i="15"/>
  <c r="J93" i="15"/>
  <c r="I93" i="15"/>
  <c r="H93" i="15"/>
  <c r="G93" i="15"/>
  <c r="J92" i="15"/>
  <c r="I92" i="15"/>
  <c r="H92" i="15"/>
  <c r="G92" i="15"/>
  <c r="J91" i="15"/>
  <c r="I91" i="15"/>
  <c r="H91" i="15"/>
  <c r="G91" i="15"/>
  <c r="J90" i="15"/>
  <c r="I90" i="15"/>
  <c r="H90" i="15"/>
  <c r="G90" i="15"/>
  <c r="J89" i="15"/>
  <c r="I89" i="15"/>
  <c r="H89" i="15"/>
  <c r="G89" i="15"/>
  <c r="J88" i="15"/>
  <c r="I88" i="15"/>
  <c r="H88" i="15"/>
  <c r="G88" i="15"/>
  <c r="J87" i="15"/>
  <c r="I87" i="15"/>
  <c r="H87" i="15"/>
  <c r="G87" i="15"/>
  <c r="J86" i="15"/>
  <c r="I86" i="15"/>
  <c r="H86" i="15"/>
  <c r="G86" i="15"/>
  <c r="J85" i="15"/>
  <c r="I85" i="15"/>
  <c r="H85" i="15"/>
  <c r="G85" i="15"/>
  <c r="J84" i="15"/>
  <c r="I84" i="15"/>
  <c r="H84" i="15"/>
  <c r="G84" i="15"/>
  <c r="J83" i="15"/>
  <c r="I83" i="15"/>
  <c r="H83" i="15"/>
  <c r="G83" i="15"/>
  <c r="J82" i="15"/>
  <c r="I82" i="15"/>
  <c r="H82" i="15"/>
  <c r="G82" i="15"/>
  <c r="J81" i="15"/>
  <c r="I81" i="15"/>
  <c r="H81" i="15"/>
  <c r="G81" i="15"/>
  <c r="J80" i="15"/>
  <c r="I80" i="15"/>
  <c r="H80" i="15"/>
  <c r="G80" i="15"/>
  <c r="J79" i="15"/>
  <c r="I79" i="15"/>
  <c r="H79" i="15"/>
  <c r="G79" i="15"/>
  <c r="J78" i="15"/>
  <c r="I78" i="15"/>
  <c r="H78" i="15"/>
  <c r="G78" i="15"/>
  <c r="J77" i="15"/>
  <c r="I77" i="15"/>
  <c r="H77" i="15"/>
  <c r="G77" i="15"/>
  <c r="J76" i="15"/>
  <c r="I76" i="15"/>
  <c r="H76" i="15"/>
  <c r="G76" i="15"/>
  <c r="J75" i="15"/>
  <c r="I75" i="15"/>
  <c r="H75" i="15"/>
  <c r="G75" i="15"/>
  <c r="J74" i="15"/>
  <c r="I74" i="15"/>
  <c r="H74" i="15"/>
  <c r="G74" i="15"/>
  <c r="J73" i="15"/>
  <c r="I73" i="15"/>
  <c r="H73" i="15"/>
  <c r="G73" i="15"/>
  <c r="J72" i="15"/>
  <c r="I72" i="15"/>
  <c r="H72" i="15"/>
  <c r="G72" i="15"/>
  <c r="J71" i="15"/>
  <c r="I71" i="15"/>
  <c r="H71" i="15"/>
  <c r="G71" i="15"/>
  <c r="J70" i="15"/>
  <c r="I70" i="15"/>
  <c r="H70" i="15"/>
  <c r="G70" i="15"/>
  <c r="J69" i="15"/>
  <c r="I69" i="15"/>
  <c r="H69" i="15"/>
  <c r="G69" i="15"/>
  <c r="J68" i="15"/>
  <c r="I68" i="15"/>
  <c r="H68" i="15"/>
  <c r="G68" i="15"/>
  <c r="J67" i="15"/>
  <c r="I67" i="15"/>
  <c r="H67" i="15"/>
  <c r="G67" i="15"/>
  <c r="J66" i="15"/>
  <c r="I66" i="15"/>
  <c r="H66" i="15"/>
  <c r="G66" i="15"/>
  <c r="J65" i="15"/>
  <c r="I65" i="15"/>
  <c r="H65" i="15"/>
  <c r="G65" i="15"/>
  <c r="J64" i="15"/>
  <c r="I64" i="15"/>
  <c r="H64" i="15"/>
  <c r="G64" i="15"/>
  <c r="J63" i="15"/>
  <c r="I63" i="15"/>
  <c r="H63" i="15"/>
  <c r="G63" i="15"/>
  <c r="J62" i="15"/>
  <c r="I62" i="15"/>
  <c r="H62" i="15"/>
  <c r="G62" i="15"/>
  <c r="J61" i="15"/>
  <c r="I61" i="15"/>
  <c r="H61" i="15"/>
  <c r="G61" i="15"/>
  <c r="J60" i="15"/>
  <c r="I60" i="15"/>
  <c r="H60" i="15"/>
  <c r="G60" i="15"/>
  <c r="J59" i="15"/>
  <c r="I59" i="15"/>
  <c r="H59" i="15"/>
  <c r="G59" i="15"/>
  <c r="J58" i="15"/>
  <c r="I58" i="15"/>
  <c r="H58" i="15"/>
  <c r="G58" i="15"/>
  <c r="J57" i="15"/>
  <c r="I57" i="15"/>
  <c r="H57" i="15"/>
  <c r="G57" i="15"/>
  <c r="J56" i="15"/>
  <c r="I56" i="15"/>
  <c r="H56" i="15"/>
  <c r="G56" i="15"/>
  <c r="J55" i="15"/>
  <c r="I55" i="15"/>
  <c r="H55" i="15"/>
  <c r="G55" i="15"/>
  <c r="J54" i="15"/>
  <c r="I54" i="15"/>
  <c r="H54" i="15"/>
  <c r="G54" i="15"/>
  <c r="J53" i="15"/>
  <c r="I53" i="15"/>
  <c r="H53" i="15"/>
  <c r="G53" i="15"/>
  <c r="J52" i="15"/>
  <c r="I52" i="15"/>
  <c r="H52" i="15"/>
  <c r="G52" i="15"/>
  <c r="J51" i="15"/>
  <c r="I51" i="15"/>
  <c r="H51" i="15"/>
  <c r="G51" i="15"/>
  <c r="J50" i="15"/>
  <c r="I50" i="15"/>
  <c r="H50" i="15"/>
  <c r="G50" i="15"/>
  <c r="J49" i="15"/>
  <c r="I49" i="15"/>
  <c r="H49" i="15"/>
  <c r="G49" i="15"/>
  <c r="J48" i="15"/>
  <c r="I48" i="15"/>
  <c r="H48" i="15"/>
  <c r="G48" i="15"/>
  <c r="J47" i="15"/>
  <c r="I47" i="15"/>
  <c r="H47" i="15"/>
  <c r="G47" i="15"/>
  <c r="J46" i="15"/>
  <c r="I46" i="15"/>
  <c r="H46" i="15"/>
  <c r="G46" i="15"/>
  <c r="J45" i="15"/>
  <c r="I45" i="15"/>
  <c r="H45" i="15"/>
  <c r="G45" i="15"/>
  <c r="J44" i="15"/>
  <c r="I44" i="15"/>
  <c r="H44" i="15"/>
  <c r="G44" i="15"/>
  <c r="J43" i="15"/>
  <c r="I43" i="15"/>
  <c r="H43" i="15"/>
  <c r="G43" i="15"/>
  <c r="J42" i="15"/>
  <c r="I42" i="15"/>
  <c r="H42" i="15"/>
  <c r="G42" i="15"/>
  <c r="J41" i="15"/>
  <c r="I41" i="15"/>
  <c r="H41" i="15"/>
  <c r="G41" i="15"/>
  <c r="J40" i="15"/>
  <c r="I40" i="15"/>
  <c r="H40" i="15"/>
  <c r="G40" i="15"/>
  <c r="J39" i="15"/>
  <c r="I39" i="15"/>
  <c r="H39" i="15"/>
  <c r="G39" i="15"/>
  <c r="J38" i="15"/>
  <c r="I38" i="15"/>
  <c r="H38" i="15"/>
  <c r="G38" i="15"/>
  <c r="J37" i="15"/>
  <c r="I37" i="15"/>
  <c r="H37" i="15"/>
  <c r="G37" i="15"/>
  <c r="J36" i="15"/>
  <c r="I36" i="15"/>
  <c r="H36" i="15"/>
  <c r="G36" i="15"/>
  <c r="J35" i="15"/>
  <c r="I35" i="15"/>
  <c r="H35" i="15"/>
  <c r="G35" i="15"/>
  <c r="J34" i="15"/>
  <c r="I34" i="15"/>
  <c r="H34" i="15"/>
  <c r="G34" i="15"/>
  <c r="J33" i="15"/>
  <c r="I33" i="15"/>
  <c r="H33" i="15"/>
  <c r="G33" i="15"/>
  <c r="J32" i="15"/>
  <c r="I32" i="15"/>
  <c r="H32" i="15"/>
  <c r="G32" i="15"/>
  <c r="J31" i="15"/>
  <c r="I31" i="15"/>
  <c r="H31" i="15"/>
  <c r="G31" i="15"/>
  <c r="J30" i="15"/>
  <c r="I30" i="15"/>
  <c r="H30" i="15"/>
  <c r="G30" i="15"/>
  <c r="J29" i="15"/>
  <c r="I29" i="15"/>
  <c r="H29" i="15"/>
  <c r="G29" i="15"/>
  <c r="J28" i="15"/>
  <c r="I28" i="15"/>
  <c r="H28" i="15"/>
  <c r="G28" i="15"/>
  <c r="J27" i="15"/>
  <c r="I27" i="15"/>
  <c r="H27" i="15"/>
  <c r="G27" i="15"/>
  <c r="J26" i="15"/>
  <c r="I26" i="15"/>
  <c r="H26" i="15"/>
  <c r="G26" i="15"/>
  <c r="J25" i="15"/>
  <c r="I25" i="15"/>
  <c r="H25" i="15"/>
  <c r="G25" i="15"/>
  <c r="J24" i="15"/>
  <c r="I24" i="15"/>
  <c r="H24" i="15"/>
  <c r="G24" i="15"/>
  <c r="J23" i="15"/>
  <c r="I23" i="15"/>
  <c r="H23" i="15"/>
  <c r="G23" i="15"/>
  <c r="J22" i="15"/>
  <c r="I22" i="15"/>
  <c r="H22" i="15"/>
  <c r="G22" i="15"/>
  <c r="J21" i="15"/>
  <c r="I21" i="15"/>
  <c r="H21" i="15"/>
  <c r="G21" i="15"/>
  <c r="J20" i="15"/>
  <c r="I20" i="15"/>
  <c r="H20" i="15"/>
  <c r="G20" i="15"/>
  <c r="J19" i="15"/>
  <c r="I19" i="15"/>
  <c r="H19" i="15"/>
  <c r="G19" i="15"/>
  <c r="J18" i="15"/>
  <c r="I18" i="15"/>
  <c r="H18" i="15"/>
  <c r="G18" i="15"/>
  <c r="J17" i="15"/>
  <c r="I17" i="15"/>
  <c r="H17" i="15"/>
  <c r="G17" i="15"/>
  <c r="J16" i="15"/>
  <c r="I16" i="15"/>
  <c r="H16" i="15"/>
  <c r="G16" i="15"/>
  <c r="J15" i="15"/>
  <c r="I15" i="15"/>
  <c r="H15" i="15"/>
  <c r="G15" i="15"/>
  <c r="J14" i="15"/>
  <c r="I14" i="15"/>
  <c r="H14" i="15"/>
  <c r="G14" i="15"/>
  <c r="J13" i="15"/>
  <c r="I13" i="15"/>
  <c r="H13" i="15"/>
  <c r="G13" i="15"/>
  <c r="J12" i="15"/>
  <c r="I12" i="15"/>
  <c r="H12" i="15"/>
  <c r="G12" i="15"/>
  <c r="J11" i="15"/>
  <c r="I11" i="15"/>
  <c r="H11" i="15"/>
  <c r="G11" i="15"/>
  <c r="J10" i="15"/>
  <c r="I10" i="15"/>
  <c r="H10" i="15"/>
  <c r="G10" i="15"/>
  <c r="J9" i="15"/>
  <c r="I9" i="15"/>
  <c r="H9" i="15"/>
  <c r="G9" i="15"/>
  <c r="J8" i="15"/>
  <c r="I8" i="15"/>
  <c r="H8" i="15"/>
  <c r="G8" i="15"/>
  <c r="J7" i="15"/>
  <c r="I7" i="15"/>
  <c r="H7" i="15"/>
  <c r="G7" i="15"/>
  <c r="J6" i="15"/>
  <c r="I6" i="15"/>
  <c r="H6" i="15"/>
  <c r="G6" i="15"/>
  <c r="J5" i="15"/>
  <c r="I5" i="15"/>
  <c r="H5" i="15"/>
  <c r="G5" i="15"/>
  <c r="J4" i="15"/>
  <c r="I4" i="15"/>
  <c r="H4" i="15"/>
  <c r="G4" i="15"/>
  <c r="J86" i="14"/>
  <c r="I86" i="14"/>
  <c r="H86" i="14"/>
  <c r="A85" i="14"/>
  <c r="J84" i="14"/>
  <c r="I84" i="14"/>
  <c r="H84" i="14"/>
  <c r="J83" i="14"/>
  <c r="I83" i="14"/>
  <c r="H83" i="14"/>
  <c r="J82" i="14"/>
  <c r="I82" i="14"/>
  <c r="H82" i="14"/>
  <c r="J81" i="14"/>
  <c r="I81" i="14"/>
  <c r="H81" i="14"/>
  <c r="J80" i="14"/>
  <c r="I80" i="14"/>
  <c r="H80" i="14"/>
  <c r="J79" i="14"/>
  <c r="I79" i="14"/>
  <c r="H79" i="14"/>
  <c r="J78" i="14"/>
  <c r="I78" i="14"/>
  <c r="H78" i="14"/>
  <c r="J77" i="14"/>
  <c r="I77" i="14"/>
  <c r="H77" i="14"/>
  <c r="J76" i="14"/>
  <c r="I76" i="14"/>
  <c r="H76" i="14"/>
  <c r="A75" i="14"/>
  <c r="J74" i="14"/>
  <c r="I74" i="14"/>
  <c r="H74" i="14"/>
  <c r="A73" i="14"/>
  <c r="J72" i="14"/>
  <c r="I72" i="14"/>
  <c r="H72" i="14"/>
  <c r="J71" i="14"/>
  <c r="I71" i="14"/>
  <c r="H71" i="14"/>
  <c r="J70" i="14"/>
  <c r="I70" i="14"/>
  <c r="H70" i="14"/>
  <c r="J69" i="14"/>
  <c r="I69" i="14"/>
  <c r="H69" i="14"/>
  <c r="J68" i="14"/>
  <c r="I68" i="14"/>
  <c r="H68" i="14"/>
  <c r="J67" i="14"/>
  <c r="I67" i="14"/>
  <c r="H67" i="14"/>
  <c r="J66" i="14"/>
  <c r="I66" i="14"/>
  <c r="H66" i="14"/>
  <c r="J65" i="14"/>
  <c r="I65" i="14"/>
  <c r="H65" i="14"/>
  <c r="J64" i="14"/>
  <c r="I64" i="14"/>
  <c r="H64" i="14"/>
  <c r="J63" i="14"/>
  <c r="I63" i="14"/>
  <c r="H63" i="14"/>
  <c r="J62" i="14"/>
  <c r="I62" i="14"/>
  <c r="H62" i="14"/>
  <c r="J61" i="14"/>
  <c r="I61" i="14"/>
  <c r="H61" i="14"/>
  <c r="J60" i="14"/>
  <c r="I60" i="14"/>
  <c r="H60" i="14"/>
  <c r="J59" i="14"/>
  <c r="I59" i="14"/>
  <c r="H59" i="14"/>
  <c r="J58" i="14"/>
  <c r="I58" i="14"/>
  <c r="H58" i="14"/>
  <c r="J57" i="14"/>
  <c r="I57" i="14"/>
  <c r="H57" i="14"/>
  <c r="J56" i="14"/>
  <c r="I56" i="14"/>
  <c r="H56" i="14"/>
  <c r="J55" i="14"/>
  <c r="I55" i="14"/>
  <c r="H55" i="14"/>
  <c r="J54" i="14"/>
  <c r="I54" i="14"/>
  <c r="H54" i="14"/>
  <c r="J53" i="14"/>
  <c r="I53" i="14"/>
  <c r="H53" i="14"/>
  <c r="J52" i="14"/>
  <c r="I52" i="14"/>
  <c r="H52" i="14"/>
  <c r="J51" i="14"/>
  <c r="I51" i="14"/>
  <c r="H51" i="14"/>
  <c r="J50" i="14"/>
  <c r="I50" i="14"/>
  <c r="H50" i="14"/>
  <c r="J49" i="14"/>
  <c r="I49" i="14"/>
  <c r="H49" i="14"/>
  <c r="J48" i="14"/>
  <c r="I48" i="14"/>
  <c r="H48" i="14"/>
  <c r="J47" i="14"/>
  <c r="I47" i="14"/>
  <c r="H47" i="14"/>
  <c r="J46" i="14"/>
  <c r="I46" i="14"/>
  <c r="H46" i="14"/>
  <c r="J45" i="14"/>
  <c r="I45" i="14"/>
  <c r="H45" i="14"/>
  <c r="J44" i="14"/>
  <c r="I44" i="14"/>
  <c r="H44" i="14"/>
  <c r="J43" i="14"/>
  <c r="I43" i="14"/>
  <c r="H43" i="14"/>
  <c r="J42" i="14"/>
  <c r="I42" i="14"/>
  <c r="H42" i="14"/>
  <c r="J41" i="14"/>
  <c r="I41" i="14"/>
  <c r="H41" i="14"/>
  <c r="J40" i="14"/>
  <c r="I40" i="14"/>
  <c r="H40" i="14"/>
  <c r="J39" i="14"/>
  <c r="I39" i="14"/>
  <c r="H39" i="14"/>
  <c r="J38" i="14"/>
  <c r="I38" i="14"/>
  <c r="H38" i="14"/>
  <c r="J37" i="14"/>
  <c r="I37" i="14"/>
  <c r="H37" i="14"/>
  <c r="J36" i="14"/>
  <c r="I36" i="14"/>
  <c r="H36" i="14"/>
  <c r="J35" i="14"/>
  <c r="I35" i="14"/>
  <c r="H35" i="14"/>
  <c r="J34" i="14"/>
  <c r="I34" i="14"/>
  <c r="H34" i="14"/>
  <c r="J33" i="14"/>
  <c r="I33" i="14"/>
  <c r="H33" i="14"/>
  <c r="J32" i="14"/>
  <c r="I32" i="14"/>
  <c r="H32" i="14"/>
  <c r="J31" i="14"/>
  <c r="I31" i="14"/>
  <c r="H31" i="14"/>
  <c r="J30" i="14"/>
  <c r="I30" i="14"/>
  <c r="H30" i="14"/>
  <c r="J29" i="14"/>
  <c r="I29" i="14"/>
  <c r="H29" i="14"/>
  <c r="J28" i="14"/>
  <c r="I28" i="14"/>
  <c r="H28" i="14"/>
  <c r="J27" i="14"/>
  <c r="I27" i="14"/>
  <c r="H27" i="14"/>
  <c r="J26" i="14"/>
  <c r="I26" i="14"/>
  <c r="H26" i="14"/>
  <c r="J25" i="14"/>
  <c r="I25" i="14"/>
  <c r="H25" i="14"/>
  <c r="J24" i="14"/>
  <c r="I24" i="14"/>
  <c r="H24" i="14"/>
  <c r="J23" i="14"/>
  <c r="I23" i="14"/>
  <c r="H23" i="14"/>
  <c r="J22" i="14"/>
  <c r="I22" i="14"/>
  <c r="H22" i="14"/>
  <c r="J21" i="14"/>
  <c r="I21" i="14"/>
  <c r="H21" i="14"/>
  <c r="J20" i="14"/>
  <c r="I20" i="14"/>
  <c r="H20" i="14"/>
  <c r="J19" i="14"/>
  <c r="I19" i="14"/>
  <c r="H19" i="14"/>
  <c r="J18" i="14"/>
  <c r="I18" i="14"/>
  <c r="H18" i="14"/>
  <c r="I17" i="14"/>
  <c r="H17" i="14"/>
  <c r="J16" i="14"/>
  <c r="I16" i="14"/>
  <c r="H16" i="14"/>
  <c r="I15" i="14"/>
  <c r="H15" i="14"/>
  <c r="J14" i="14"/>
  <c r="I14" i="14"/>
  <c r="H14" i="14"/>
  <c r="J13" i="14"/>
  <c r="I13" i="14"/>
  <c r="H13" i="14"/>
  <c r="J12" i="14"/>
  <c r="I12" i="14"/>
  <c r="H12" i="14"/>
  <c r="J11" i="14"/>
  <c r="I11" i="14"/>
  <c r="H11" i="14"/>
  <c r="J10" i="14"/>
  <c r="I10" i="14"/>
  <c r="H10" i="14"/>
  <c r="J9" i="14"/>
  <c r="I9" i="14"/>
  <c r="H9" i="14"/>
  <c r="J8" i="14"/>
  <c r="I8" i="14"/>
  <c r="H8" i="14"/>
  <c r="J7" i="14"/>
  <c r="I7" i="14"/>
  <c r="H7" i="14"/>
  <c r="J6" i="14"/>
  <c r="I6" i="14"/>
  <c r="H6" i="14"/>
  <c r="J5" i="14"/>
  <c r="I5" i="14"/>
  <c r="H5" i="14"/>
  <c r="I4" i="14"/>
  <c r="D76" i="13"/>
  <c r="D75" i="13"/>
  <c r="A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T2" i="12"/>
  <c r="S2" i="12"/>
  <c r="R2" i="12"/>
  <c r="Q2" i="12"/>
  <c r="P2" i="12"/>
  <c r="O2" i="12"/>
  <c r="N2" i="12"/>
  <c r="M2" i="12"/>
  <c r="L2" i="12"/>
  <c r="K2" i="12"/>
  <c r="J2" i="12"/>
  <c r="E2" i="12"/>
  <c r="D2" i="12"/>
  <c r="C2" i="12"/>
  <c r="B2" i="12"/>
  <c r="A2" i="12"/>
  <c r="E2" i="11"/>
  <c r="B2" i="11"/>
  <c r="A2" i="11"/>
  <c r="A75" i="10"/>
  <c r="A74"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1" i="10"/>
  <c r="A10" i="10"/>
  <c r="A9" i="10"/>
  <c r="A8" i="10"/>
  <c r="A7" i="10"/>
  <c r="A6" i="10"/>
  <c r="A4" i="10"/>
  <c r="H51" i="8"/>
  <c r="A50" i="8"/>
  <c r="H49" i="8"/>
  <c r="H48" i="8"/>
  <c r="H47" i="8"/>
  <c r="H46" i="8"/>
  <c r="H45" i="8"/>
  <c r="H44" i="8"/>
  <c r="H43" i="8"/>
  <c r="H42" i="8"/>
  <c r="H41" i="8"/>
  <c r="H40" i="8"/>
  <c r="H39" i="8"/>
  <c r="H38" i="8"/>
  <c r="H37" i="8"/>
  <c r="H36" i="8"/>
  <c r="H35" i="8"/>
  <c r="H34" i="8"/>
  <c r="H33" i="8"/>
  <c r="H32" i="8"/>
  <c r="H31" i="8"/>
  <c r="A30" i="8"/>
  <c r="H29" i="8"/>
  <c r="G29" i="8"/>
  <c r="F29" i="8"/>
  <c r="H28" i="8"/>
  <c r="G28" i="8"/>
  <c r="F28" i="8"/>
  <c r="H27" i="8"/>
  <c r="G27" i="8"/>
  <c r="F27" i="8"/>
  <c r="H26" i="8"/>
  <c r="G26" i="8"/>
  <c r="F26" i="8"/>
  <c r="H25" i="8"/>
  <c r="G25" i="8"/>
  <c r="F25" i="8"/>
  <c r="H24" i="8"/>
  <c r="G24" i="8"/>
  <c r="F24" i="8"/>
  <c r="H23" i="8"/>
  <c r="G23" i="8"/>
  <c r="F23" i="8"/>
  <c r="H22" i="8"/>
  <c r="G22" i="8"/>
  <c r="F22" i="8"/>
  <c r="H21" i="8"/>
  <c r="G21" i="8"/>
  <c r="F21" i="8"/>
  <c r="H20" i="8"/>
  <c r="G20" i="8"/>
  <c r="F20" i="8"/>
  <c r="H19" i="8"/>
  <c r="G19" i="8"/>
  <c r="F19" i="8"/>
  <c r="H18" i="8"/>
  <c r="G18" i="8"/>
  <c r="F18" i="8"/>
  <c r="H17" i="8"/>
  <c r="G17" i="8"/>
  <c r="F17" i="8"/>
  <c r="H16" i="8"/>
  <c r="G16" i="8"/>
  <c r="F16" i="8"/>
  <c r="H15" i="8"/>
  <c r="G15" i="8"/>
  <c r="F15" i="8"/>
  <c r="H14" i="8"/>
  <c r="G14" i="8"/>
  <c r="F14" i="8"/>
  <c r="H13" i="8"/>
  <c r="G13" i="8"/>
  <c r="F13" i="8"/>
  <c r="H12" i="8"/>
  <c r="G12" i="8"/>
  <c r="F12" i="8"/>
  <c r="H11" i="8"/>
  <c r="G11" i="8"/>
  <c r="F11" i="8"/>
  <c r="H10" i="8"/>
  <c r="G10" i="8"/>
  <c r="F10" i="8"/>
  <c r="H9" i="8"/>
  <c r="G9" i="8"/>
  <c r="F9" i="8"/>
  <c r="H8" i="8"/>
  <c r="G8" i="8"/>
  <c r="F8" i="8"/>
  <c r="H7" i="8"/>
  <c r="G7" i="8"/>
  <c r="F7" i="8"/>
  <c r="H6" i="8"/>
  <c r="G6" i="8"/>
  <c r="F6" i="8"/>
  <c r="H5" i="8"/>
  <c r="G5" i="8"/>
  <c r="F5" i="8"/>
  <c r="H4" i="8"/>
  <c r="G4" i="8"/>
  <c r="F4" i="8"/>
  <c r="H49" i="7"/>
  <c r="H48" i="7"/>
  <c r="H47" i="7"/>
  <c r="H46" i="7"/>
  <c r="H45" i="7"/>
  <c r="H44" i="7"/>
  <c r="H43" i="7"/>
  <c r="H42" i="7"/>
  <c r="H41" i="7"/>
  <c r="H40" i="7"/>
  <c r="H39" i="7"/>
  <c r="H38" i="7"/>
  <c r="H37" i="7"/>
  <c r="H36" i="7"/>
  <c r="H35" i="7"/>
  <c r="H34" i="7"/>
  <c r="A32" i="7"/>
  <c r="H31" i="7"/>
  <c r="G31" i="7"/>
  <c r="F31" i="7"/>
  <c r="A30" i="7"/>
  <c r="H29" i="7"/>
  <c r="G29" i="7"/>
  <c r="F29" i="7"/>
  <c r="H28" i="7"/>
  <c r="G28" i="7"/>
  <c r="F28" i="7"/>
  <c r="H27" i="7"/>
  <c r="G27" i="7"/>
  <c r="F27" i="7"/>
  <c r="H26" i="7"/>
  <c r="G26" i="7"/>
  <c r="F26" i="7"/>
  <c r="H25" i="7"/>
  <c r="G25" i="7"/>
  <c r="F25" i="7"/>
  <c r="H24" i="7"/>
  <c r="G24" i="7"/>
  <c r="F24" i="7"/>
  <c r="H23" i="7"/>
  <c r="G23" i="7"/>
  <c r="F23" i="7"/>
  <c r="H22" i="7"/>
  <c r="G22" i="7"/>
  <c r="F22" i="7"/>
  <c r="H21" i="7"/>
  <c r="G21" i="7"/>
  <c r="F21" i="7"/>
  <c r="H20" i="7"/>
  <c r="G20" i="7"/>
  <c r="F20" i="7"/>
  <c r="H19" i="7"/>
  <c r="G19" i="7"/>
  <c r="F19" i="7"/>
  <c r="G18" i="7"/>
  <c r="F18" i="7"/>
  <c r="H17" i="7"/>
  <c r="G17" i="7"/>
  <c r="F17" i="7"/>
  <c r="H16" i="7"/>
  <c r="G16" i="7"/>
  <c r="F16" i="7"/>
  <c r="H15" i="7"/>
  <c r="G15" i="7"/>
  <c r="F15" i="7"/>
  <c r="H14" i="7"/>
  <c r="G14" i="7"/>
  <c r="F14" i="7"/>
  <c r="H13" i="7"/>
  <c r="G13" i="7"/>
  <c r="F13" i="7"/>
  <c r="H12" i="7"/>
  <c r="G12" i="7"/>
  <c r="F12" i="7"/>
  <c r="H11" i="7"/>
  <c r="G11" i="7"/>
  <c r="F11" i="7"/>
  <c r="H10" i="7"/>
  <c r="G10" i="7"/>
  <c r="F10" i="7"/>
  <c r="H9" i="7"/>
  <c r="G9" i="7"/>
  <c r="F9" i="7"/>
  <c r="H8" i="7"/>
  <c r="G8" i="7"/>
  <c r="F8" i="7"/>
  <c r="H7" i="7"/>
  <c r="G7" i="7"/>
  <c r="F7" i="7"/>
  <c r="H6" i="7"/>
  <c r="G6" i="7"/>
  <c r="F6" i="7"/>
  <c r="H5" i="7"/>
  <c r="G5" i="7"/>
  <c r="F5" i="7"/>
  <c r="G4" i="7"/>
  <c r="F4" i="7"/>
  <c r="D76" i="6"/>
  <c r="C76" i="6"/>
  <c r="A76" i="6"/>
  <c r="E75" i="6"/>
  <c r="A75" i="6"/>
  <c r="E74" i="6"/>
  <c r="A74" i="6"/>
  <c r="E73" i="6"/>
  <c r="E72" i="6"/>
  <c r="A72" i="6"/>
  <c r="E71" i="6"/>
  <c r="A71" i="6"/>
  <c r="E70" i="6"/>
  <c r="A70" i="6"/>
  <c r="E69" i="6"/>
  <c r="A69" i="6"/>
  <c r="E68" i="6"/>
  <c r="A68" i="6"/>
  <c r="E67" i="6"/>
  <c r="A67" i="6"/>
  <c r="E66" i="6"/>
  <c r="A66" i="6"/>
  <c r="E65" i="6"/>
  <c r="A65" i="6"/>
  <c r="E64" i="6"/>
  <c r="A64" i="6"/>
  <c r="E63" i="6"/>
  <c r="A63" i="6"/>
  <c r="E62" i="6"/>
  <c r="A62" i="6"/>
  <c r="E61" i="6"/>
  <c r="A61" i="6"/>
  <c r="E60" i="6"/>
  <c r="A60" i="6"/>
  <c r="E59" i="6"/>
  <c r="A59" i="6"/>
  <c r="E58" i="6"/>
  <c r="A58" i="6"/>
  <c r="E57" i="6"/>
  <c r="A57" i="6"/>
  <c r="E56" i="6"/>
  <c r="A56" i="6"/>
  <c r="E55" i="6"/>
  <c r="A55" i="6"/>
  <c r="E54" i="6"/>
  <c r="A54" i="6"/>
  <c r="E53" i="6"/>
  <c r="A53" i="6"/>
  <c r="E52" i="6"/>
  <c r="A52" i="6"/>
  <c r="E51" i="6"/>
  <c r="E50" i="6"/>
  <c r="A50" i="6"/>
  <c r="E49" i="6"/>
  <c r="A49" i="6"/>
  <c r="E48" i="6"/>
  <c r="A48" i="6"/>
  <c r="E47" i="6"/>
  <c r="A47" i="6"/>
  <c r="E46" i="6"/>
  <c r="A46" i="6"/>
  <c r="E45" i="6"/>
  <c r="A45" i="6"/>
  <c r="E44" i="6"/>
  <c r="A44" i="6"/>
  <c r="E43" i="6"/>
  <c r="A43" i="6"/>
  <c r="E42" i="6"/>
  <c r="A42" i="6"/>
  <c r="E41" i="6"/>
  <c r="A41" i="6"/>
  <c r="E40" i="6"/>
  <c r="A40" i="6"/>
  <c r="E39" i="6"/>
  <c r="A39" i="6"/>
  <c r="E38" i="6"/>
  <c r="A38" i="6"/>
  <c r="E37" i="6"/>
  <c r="A37" i="6"/>
  <c r="E36" i="6"/>
  <c r="A36" i="6"/>
  <c r="E35" i="6"/>
  <c r="A35" i="6"/>
  <c r="E34" i="6"/>
  <c r="A34" i="6"/>
  <c r="E33" i="6"/>
  <c r="A33" i="6"/>
  <c r="E32" i="6"/>
  <c r="A32" i="6"/>
  <c r="E31" i="6"/>
  <c r="A31" i="6"/>
  <c r="E30" i="6"/>
  <c r="A30" i="6"/>
  <c r="E29" i="6"/>
  <c r="A29" i="6"/>
  <c r="E28" i="6"/>
  <c r="A28" i="6"/>
  <c r="E27" i="6"/>
  <c r="A27" i="6"/>
  <c r="E26" i="6"/>
  <c r="A26" i="6"/>
  <c r="E25" i="6"/>
  <c r="A25" i="6"/>
  <c r="E24" i="6"/>
  <c r="A24" i="6"/>
  <c r="E23" i="6"/>
  <c r="A23" i="6"/>
  <c r="E22" i="6"/>
  <c r="A22" i="6"/>
  <c r="E21" i="6"/>
  <c r="A21" i="6"/>
  <c r="E20" i="6"/>
  <c r="A20" i="6"/>
  <c r="E19" i="6"/>
  <c r="A19" i="6"/>
  <c r="E18" i="6"/>
  <c r="A18" i="6"/>
  <c r="E17" i="6"/>
  <c r="A17" i="6"/>
  <c r="E16" i="6"/>
  <c r="A16" i="6"/>
  <c r="E15" i="6"/>
  <c r="A15" i="6"/>
  <c r="E14" i="6"/>
  <c r="A14" i="6"/>
  <c r="E13" i="6"/>
  <c r="A13" i="6"/>
  <c r="E12" i="6"/>
  <c r="E11" i="6"/>
  <c r="A11" i="6"/>
  <c r="E10" i="6"/>
  <c r="A10" i="6"/>
  <c r="E9" i="6"/>
  <c r="A9" i="6"/>
  <c r="A8" i="6"/>
  <c r="E7" i="6"/>
  <c r="A7" i="6"/>
  <c r="E6" i="6"/>
  <c r="A6" i="6"/>
  <c r="E5" i="6"/>
  <c r="E4" i="6"/>
  <c r="A4" i="6"/>
  <c r="D2" i="6"/>
  <c r="C2" i="6"/>
  <c r="B2" i="6"/>
  <c r="A2" i="6"/>
  <c r="K1155" i="5"/>
  <c r="J1155" i="5"/>
  <c r="I1155" i="5"/>
  <c r="H1155" i="5"/>
  <c r="B1154" i="5"/>
  <c r="K1153" i="5"/>
  <c r="J1153" i="5"/>
  <c r="I1153" i="5"/>
  <c r="H1153" i="5"/>
  <c r="K1152" i="5"/>
  <c r="J1152" i="5"/>
  <c r="I1152" i="5"/>
  <c r="H1152" i="5"/>
  <c r="K1151" i="5"/>
  <c r="J1151" i="5"/>
  <c r="I1151" i="5"/>
  <c r="H1151" i="5"/>
  <c r="K1150" i="5"/>
  <c r="J1150" i="5"/>
  <c r="I1150" i="5"/>
  <c r="H1150" i="5"/>
  <c r="K1149" i="5"/>
  <c r="J1149" i="5"/>
  <c r="I1149" i="5"/>
  <c r="H1149" i="5"/>
  <c r="A1149" i="5"/>
  <c r="K1148" i="5"/>
  <c r="J1148" i="5"/>
  <c r="I1148" i="5"/>
  <c r="H1148" i="5"/>
  <c r="A1148" i="5"/>
  <c r="K1147" i="5"/>
  <c r="J1147" i="5"/>
  <c r="I1147" i="5"/>
  <c r="H1147" i="5"/>
  <c r="A1147" i="5"/>
  <c r="K1146" i="5"/>
  <c r="J1146" i="5"/>
  <c r="I1146" i="5"/>
  <c r="H1146" i="5"/>
  <c r="A1146" i="5"/>
  <c r="K1145" i="5"/>
  <c r="J1145" i="5"/>
  <c r="I1145" i="5"/>
  <c r="H1145" i="5"/>
  <c r="A1145" i="5"/>
  <c r="K1144" i="5"/>
  <c r="J1144" i="5"/>
  <c r="I1144" i="5"/>
  <c r="H1144" i="5"/>
  <c r="A1144" i="5"/>
  <c r="K1143" i="5"/>
  <c r="J1143" i="5"/>
  <c r="I1143" i="5"/>
  <c r="H1143" i="5"/>
  <c r="A1143" i="5"/>
  <c r="K1142" i="5"/>
  <c r="J1142" i="5"/>
  <c r="I1142" i="5"/>
  <c r="H1142" i="5"/>
  <c r="A1142" i="5"/>
  <c r="K1141" i="5"/>
  <c r="J1141" i="5"/>
  <c r="I1141" i="5"/>
  <c r="H1141" i="5"/>
  <c r="A1141" i="5"/>
  <c r="K1140" i="5"/>
  <c r="J1140" i="5"/>
  <c r="I1140" i="5"/>
  <c r="H1140" i="5"/>
  <c r="A1140" i="5"/>
  <c r="K1139" i="5"/>
  <c r="J1139" i="5"/>
  <c r="I1139" i="5"/>
  <c r="H1139" i="5"/>
  <c r="A1139" i="5"/>
  <c r="K1138" i="5"/>
  <c r="J1138" i="5"/>
  <c r="I1138" i="5"/>
  <c r="H1138" i="5"/>
  <c r="K1137" i="5"/>
  <c r="J1137" i="5"/>
  <c r="I1137" i="5"/>
  <c r="H1137" i="5"/>
  <c r="A1137" i="5"/>
  <c r="K1136" i="5"/>
  <c r="J1136" i="5"/>
  <c r="I1136" i="5"/>
  <c r="H1136" i="5"/>
  <c r="A1136" i="5"/>
  <c r="K1135" i="5"/>
  <c r="J1135" i="5"/>
  <c r="I1135" i="5"/>
  <c r="H1135" i="5"/>
  <c r="K1134" i="5"/>
  <c r="J1134" i="5"/>
  <c r="I1134" i="5"/>
  <c r="H1134" i="5"/>
  <c r="K1133" i="5"/>
  <c r="J1133" i="5"/>
  <c r="I1133" i="5"/>
  <c r="H1133" i="5"/>
  <c r="K1132" i="5"/>
  <c r="J1132" i="5"/>
  <c r="I1132" i="5"/>
  <c r="H1132" i="5"/>
  <c r="K1131" i="5"/>
  <c r="J1131" i="5"/>
  <c r="I1131" i="5"/>
  <c r="H1131" i="5"/>
  <c r="K1130" i="5"/>
  <c r="J1130" i="5"/>
  <c r="I1130" i="5"/>
  <c r="H1130" i="5"/>
  <c r="K1129" i="5"/>
  <c r="J1129" i="5"/>
  <c r="I1129" i="5"/>
  <c r="H1129" i="5"/>
  <c r="K1128" i="5"/>
  <c r="J1128" i="5"/>
  <c r="I1128" i="5"/>
  <c r="H1128" i="5"/>
  <c r="K1127" i="5"/>
  <c r="J1127" i="5"/>
  <c r="I1127" i="5"/>
  <c r="H1127" i="5"/>
  <c r="K1126" i="5"/>
  <c r="J1126" i="5"/>
  <c r="I1126" i="5"/>
  <c r="H1126" i="5"/>
  <c r="K1125" i="5"/>
  <c r="J1125" i="5"/>
  <c r="I1125" i="5"/>
  <c r="H1125" i="5"/>
  <c r="K1124" i="5"/>
  <c r="J1124" i="5"/>
  <c r="I1124" i="5"/>
  <c r="H1124" i="5"/>
  <c r="K1123" i="5"/>
  <c r="J1123" i="5"/>
  <c r="I1123" i="5"/>
  <c r="H1123" i="5"/>
  <c r="K1122" i="5"/>
  <c r="J1122" i="5"/>
  <c r="I1122" i="5"/>
  <c r="H1122" i="5"/>
  <c r="K1121" i="5"/>
  <c r="J1121" i="5"/>
  <c r="I1121" i="5"/>
  <c r="H1121" i="5"/>
  <c r="K1120" i="5"/>
  <c r="J1120" i="5"/>
  <c r="I1120" i="5"/>
  <c r="H1120" i="5"/>
  <c r="K1119" i="5"/>
  <c r="J1119" i="5"/>
  <c r="I1119" i="5"/>
  <c r="H1119" i="5"/>
  <c r="K1118" i="5"/>
  <c r="J1118" i="5"/>
  <c r="I1118" i="5"/>
  <c r="H1118" i="5"/>
  <c r="K1117" i="5"/>
  <c r="J1117" i="5"/>
  <c r="I1117" i="5"/>
  <c r="H1117" i="5"/>
  <c r="K1116" i="5"/>
  <c r="J1116" i="5"/>
  <c r="I1116" i="5"/>
  <c r="H1116" i="5"/>
  <c r="K1115" i="5"/>
  <c r="J1115" i="5"/>
  <c r="I1115" i="5"/>
  <c r="H1115" i="5"/>
  <c r="K1114" i="5"/>
  <c r="J1114" i="5"/>
  <c r="I1114" i="5"/>
  <c r="H1114" i="5"/>
  <c r="K1113" i="5"/>
  <c r="J1113" i="5"/>
  <c r="I1113" i="5"/>
  <c r="H1113" i="5"/>
  <c r="K1112" i="5"/>
  <c r="J1112" i="5"/>
  <c r="I1112" i="5"/>
  <c r="H1112" i="5"/>
  <c r="K1111" i="5"/>
  <c r="J1111" i="5"/>
  <c r="I1111" i="5"/>
  <c r="H1111" i="5"/>
  <c r="K1110" i="5"/>
  <c r="J1110" i="5"/>
  <c r="I1110" i="5"/>
  <c r="H1110" i="5"/>
  <c r="K1109" i="5"/>
  <c r="J1109" i="5"/>
  <c r="I1109" i="5"/>
  <c r="H1109" i="5"/>
  <c r="K1108" i="5"/>
  <c r="J1108" i="5"/>
  <c r="I1108" i="5"/>
  <c r="H1108" i="5"/>
  <c r="K1107" i="5"/>
  <c r="J1107" i="5"/>
  <c r="I1107" i="5"/>
  <c r="H1107" i="5"/>
  <c r="K1106" i="5"/>
  <c r="J1106" i="5"/>
  <c r="I1106" i="5"/>
  <c r="H1106" i="5"/>
  <c r="K1105" i="5"/>
  <c r="J1105" i="5"/>
  <c r="I1105" i="5"/>
  <c r="H1105" i="5"/>
  <c r="K1104" i="5"/>
  <c r="J1104" i="5"/>
  <c r="I1104" i="5"/>
  <c r="H1104" i="5"/>
  <c r="K1103" i="5"/>
  <c r="J1103" i="5"/>
  <c r="I1103" i="5"/>
  <c r="H1103" i="5"/>
  <c r="K1102" i="5"/>
  <c r="J1102" i="5"/>
  <c r="I1102" i="5"/>
  <c r="H1102" i="5"/>
  <c r="K1101" i="5"/>
  <c r="J1101" i="5"/>
  <c r="I1101" i="5"/>
  <c r="H1101" i="5"/>
  <c r="K1100" i="5"/>
  <c r="J1100" i="5"/>
  <c r="I1100" i="5"/>
  <c r="H1100" i="5"/>
  <c r="K1099" i="5"/>
  <c r="J1099" i="5"/>
  <c r="I1099" i="5"/>
  <c r="H1099" i="5"/>
  <c r="K1098" i="5"/>
  <c r="J1098" i="5"/>
  <c r="I1098" i="5"/>
  <c r="H1098" i="5"/>
  <c r="K1097" i="5"/>
  <c r="J1097" i="5"/>
  <c r="I1097" i="5"/>
  <c r="H1097" i="5"/>
  <c r="K1096" i="5"/>
  <c r="J1096" i="5"/>
  <c r="I1096" i="5"/>
  <c r="H1096" i="5"/>
  <c r="K1095" i="5"/>
  <c r="J1095" i="5"/>
  <c r="I1095" i="5"/>
  <c r="H1095" i="5"/>
  <c r="K1094" i="5"/>
  <c r="J1094" i="5"/>
  <c r="I1094" i="5"/>
  <c r="H1094" i="5"/>
  <c r="K1093" i="5"/>
  <c r="J1093" i="5"/>
  <c r="I1093" i="5"/>
  <c r="H1093" i="5"/>
  <c r="K1092" i="5"/>
  <c r="J1092" i="5"/>
  <c r="I1092" i="5"/>
  <c r="H1092" i="5"/>
  <c r="K1091" i="5"/>
  <c r="J1091" i="5"/>
  <c r="I1091" i="5"/>
  <c r="H1091" i="5"/>
  <c r="K1090" i="5"/>
  <c r="J1090" i="5"/>
  <c r="I1090" i="5"/>
  <c r="H1090" i="5"/>
  <c r="K1089" i="5"/>
  <c r="J1089" i="5"/>
  <c r="I1089" i="5"/>
  <c r="H1089" i="5"/>
  <c r="K1088" i="5"/>
  <c r="J1088" i="5"/>
  <c r="I1088" i="5"/>
  <c r="H1088" i="5"/>
  <c r="K1087" i="5"/>
  <c r="J1087" i="5"/>
  <c r="I1087" i="5"/>
  <c r="H1087" i="5"/>
  <c r="K1086" i="5"/>
  <c r="J1086" i="5"/>
  <c r="I1086" i="5"/>
  <c r="H1086" i="5"/>
  <c r="K1085" i="5"/>
  <c r="J1085" i="5"/>
  <c r="I1085" i="5"/>
  <c r="H1085" i="5"/>
  <c r="K1084" i="5"/>
  <c r="J1084" i="5"/>
  <c r="I1084" i="5"/>
  <c r="H1084" i="5"/>
  <c r="K1083" i="5"/>
  <c r="J1083" i="5"/>
  <c r="I1083" i="5"/>
  <c r="H1083" i="5"/>
  <c r="K1082" i="5"/>
  <c r="J1082" i="5"/>
  <c r="I1082" i="5"/>
  <c r="H1082" i="5"/>
  <c r="K1081" i="5"/>
  <c r="J1081" i="5"/>
  <c r="I1081" i="5"/>
  <c r="H1081" i="5"/>
  <c r="K1080" i="5"/>
  <c r="J1080" i="5"/>
  <c r="I1080" i="5"/>
  <c r="H1080" i="5"/>
  <c r="K1079" i="5"/>
  <c r="J1079" i="5"/>
  <c r="I1079" i="5"/>
  <c r="H1079" i="5"/>
  <c r="K1078" i="5"/>
  <c r="J1078" i="5"/>
  <c r="I1078" i="5"/>
  <c r="H1078" i="5"/>
  <c r="K1077" i="5"/>
  <c r="J1077" i="5"/>
  <c r="I1077" i="5"/>
  <c r="H1077" i="5"/>
  <c r="K1076" i="5"/>
  <c r="J1076" i="5"/>
  <c r="I1076" i="5"/>
  <c r="H1076" i="5"/>
  <c r="K1075" i="5"/>
  <c r="J1075" i="5"/>
  <c r="I1075" i="5"/>
  <c r="H1075" i="5"/>
  <c r="K1074" i="5"/>
  <c r="J1074" i="5"/>
  <c r="I1074" i="5"/>
  <c r="H1074" i="5"/>
  <c r="K1073" i="5"/>
  <c r="J1073" i="5"/>
  <c r="I1073" i="5"/>
  <c r="H1073" i="5"/>
  <c r="K1072" i="5"/>
  <c r="J1072" i="5"/>
  <c r="I1072" i="5"/>
  <c r="H1072" i="5"/>
  <c r="K1071" i="5"/>
  <c r="J1071" i="5"/>
  <c r="I1071" i="5"/>
  <c r="H1071" i="5"/>
  <c r="K1070" i="5"/>
  <c r="J1070" i="5"/>
  <c r="I1070" i="5"/>
  <c r="H1070" i="5"/>
  <c r="K1069" i="5"/>
  <c r="J1069" i="5"/>
  <c r="I1069" i="5"/>
  <c r="H1069" i="5"/>
  <c r="K1068" i="5"/>
  <c r="J1068" i="5"/>
  <c r="I1068" i="5"/>
  <c r="H1068" i="5"/>
  <c r="K1067" i="5"/>
  <c r="J1067" i="5"/>
  <c r="I1067" i="5"/>
  <c r="H1067" i="5"/>
  <c r="K1066" i="5"/>
  <c r="J1066" i="5"/>
  <c r="I1066" i="5"/>
  <c r="H1066" i="5"/>
  <c r="K1065" i="5"/>
  <c r="J1065" i="5"/>
  <c r="I1065" i="5"/>
  <c r="H1065" i="5"/>
  <c r="K1064" i="5"/>
  <c r="J1064" i="5"/>
  <c r="I1064" i="5"/>
  <c r="H1064" i="5"/>
  <c r="K1063" i="5"/>
  <c r="J1063" i="5"/>
  <c r="I1063" i="5"/>
  <c r="H1063" i="5"/>
  <c r="K1062" i="5"/>
  <c r="J1062" i="5"/>
  <c r="I1062" i="5"/>
  <c r="H1062" i="5"/>
  <c r="K1061" i="5"/>
  <c r="J1061" i="5"/>
  <c r="I1061" i="5"/>
  <c r="H1061" i="5"/>
  <c r="K1060" i="5"/>
  <c r="J1060" i="5"/>
  <c r="I1060" i="5"/>
  <c r="H1060" i="5"/>
  <c r="K1059" i="5"/>
  <c r="J1059" i="5"/>
  <c r="I1059" i="5"/>
  <c r="H1059" i="5"/>
  <c r="K1058" i="5"/>
  <c r="J1058" i="5"/>
  <c r="I1058" i="5"/>
  <c r="H1058" i="5"/>
  <c r="K1057" i="5"/>
  <c r="J1057" i="5"/>
  <c r="I1057" i="5"/>
  <c r="H1057" i="5"/>
  <c r="K1056" i="5"/>
  <c r="J1056" i="5"/>
  <c r="I1056" i="5"/>
  <c r="H1056" i="5"/>
  <c r="K1055" i="5"/>
  <c r="J1055" i="5"/>
  <c r="I1055" i="5"/>
  <c r="H1055" i="5"/>
  <c r="K1054" i="5"/>
  <c r="J1054" i="5"/>
  <c r="I1054" i="5"/>
  <c r="H1054" i="5"/>
  <c r="K1053" i="5"/>
  <c r="J1053" i="5"/>
  <c r="I1053" i="5"/>
  <c r="H1053" i="5"/>
  <c r="K1052" i="5"/>
  <c r="J1052" i="5"/>
  <c r="I1052" i="5"/>
  <c r="H1052" i="5"/>
  <c r="K1051" i="5"/>
  <c r="J1051" i="5"/>
  <c r="I1051" i="5"/>
  <c r="H1051" i="5"/>
  <c r="K1050" i="5"/>
  <c r="J1050" i="5"/>
  <c r="I1050" i="5"/>
  <c r="H1050" i="5"/>
  <c r="K1049" i="5"/>
  <c r="J1049" i="5"/>
  <c r="I1049" i="5"/>
  <c r="H1049" i="5"/>
  <c r="K1048" i="5"/>
  <c r="J1048" i="5"/>
  <c r="I1048" i="5"/>
  <c r="H1048" i="5"/>
  <c r="K1047" i="5"/>
  <c r="J1047" i="5"/>
  <c r="I1047" i="5"/>
  <c r="H1047" i="5"/>
  <c r="K1046" i="5"/>
  <c r="J1046" i="5"/>
  <c r="I1046" i="5"/>
  <c r="H1046" i="5"/>
  <c r="K1045" i="5"/>
  <c r="J1045" i="5"/>
  <c r="I1045" i="5"/>
  <c r="H1045" i="5"/>
  <c r="K1044" i="5"/>
  <c r="J1044" i="5"/>
  <c r="I1044" i="5"/>
  <c r="H1044" i="5"/>
  <c r="K1043" i="5"/>
  <c r="J1043" i="5"/>
  <c r="I1043" i="5"/>
  <c r="H1043" i="5"/>
  <c r="K1042" i="5"/>
  <c r="J1042" i="5"/>
  <c r="I1042" i="5"/>
  <c r="H1042" i="5"/>
  <c r="K1041" i="5"/>
  <c r="J1041" i="5"/>
  <c r="I1041" i="5"/>
  <c r="H1041" i="5"/>
  <c r="K1040" i="5"/>
  <c r="J1040" i="5"/>
  <c r="I1040" i="5"/>
  <c r="H1040" i="5"/>
  <c r="K1039" i="5"/>
  <c r="J1039" i="5"/>
  <c r="I1039" i="5"/>
  <c r="H1039" i="5"/>
  <c r="K1038" i="5"/>
  <c r="J1038" i="5"/>
  <c r="I1038" i="5"/>
  <c r="H1038" i="5"/>
  <c r="K1037" i="5"/>
  <c r="J1037" i="5"/>
  <c r="I1037" i="5"/>
  <c r="H1037" i="5"/>
  <c r="K1036" i="5"/>
  <c r="J1036" i="5"/>
  <c r="I1036" i="5"/>
  <c r="H1036" i="5"/>
  <c r="K1035" i="5"/>
  <c r="J1035" i="5"/>
  <c r="I1035" i="5"/>
  <c r="H1035" i="5"/>
  <c r="K1034" i="5"/>
  <c r="J1034" i="5"/>
  <c r="I1034" i="5"/>
  <c r="H1034" i="5"/>
  <c r="K1033" i="5"/>
  <c r="J1033" i="5"/>
  <c r="I1033" i="5"/>
  <c r="H1033" i="5"/>
  <c r="K1032" i="5"/>
  <c r="J1032" i="5"/>
  <c r="I1032" i="5"/>
  <c r="H1032" i="5"/>
  <c r="K1031" i="5"/>
  <c r="J1031" i="5"/>
  <c r="I1031" i="5"/>
  <c r="H1031" i="5"/>
  <c r="K1030" i="5"/>
  <c r="J1030" i="5"/>
  <c r="I1030" i="5"/>
  <c r="H1030" i="5"/>
  <c r="K1029" i="5"/>
  <c r="J1029" i="5"/>
  <c r="I1029" i="5"/>
  <c r="H1029" i="5"/>
  <c r="K1028" i="5"/>
  <c r="J1028" i="5"/>
  <c r="I1028" i="5"/>
  <c r="H1028" i="5"/>
  <c r="K1027" i="5"/>
  <c r="J1027" i="5"/>
  <c r="I1027" i="5"/>
  <c r="H1027" i="5"/>
  <c r="K1026" i="5"/>
  <c r="J1026" i="5"/>
  <c r="I1026" i="5"/>
  <c r="H1026" i="5"/>
  <c r="K1025" i="5"/>
  <c r="J1025" i="5"/>
  <c r="I1025" i="5"/>
  <c r="H1025" i="5"/>
  <c r="K1024" i="5"/>
  <c r="J1024" i="5"/>
  <c r="I1024" i="5"/>
  <c r="H1024" i="5"/>
  <c r="K1023" i="5"/>
  <c r="J1023" i="5"/>
  <c r="I1023" i="5"/>
  <c r="H1023" i="5"/>
  <c r="K1022" i="5"/>
  <c r="J1022" i="5"/>
  <c r="I1022" i="5"/>
  <c r="H1022" i="5"/>
  <c r="K1021" i="5"/>
  <c r="J1021" i="5"/>
  <c r="I1021" i="5"/>
  <c r="H1021" i="5"/>
  <c r="K1020" i="5"/>
  <c r="J1020" i="5"/>
  <c r="I1020" i="5"/>
  <c r="H1020" i="5"/>
  <c r="K1019" i="5"/>
  <c r="J1019" i="5"/>
  <c r="I1019" i="5"/>
  <c r="H1019" i="5"/>
  <c r="K1018" i="5"/>
  <c r="J1018" i="5"/>
  <c r="I1018" i="5"/>
  <c r="H1018" i="5"/>
  <c r="K1017" i="5"/>
  <c r="J1017" i="5"/>
  <c r="I1017" i="5"/>
  <c r="H1017" i="5"/>
  <c r="K1016" i="5"/>
  <c r="J1016" i="5"/>
  <c r="I1016" i="5"/>
  <c r="H1016" i="5"/>
  <c r="K1015" i="5"/>
  <c r="J1015" i="5"/>
  <c r="I1015" i="5"/>
  <c r="H1015" i="5"/>
  <c r="K1014" i="5"/>
  <c r="J1014" i="5"/>
  <c r="I1014" i="5"/>
  <c r="H1014" i="5"/>
  <c r="K1013" i="5"/>
  <c r="J1013" i="5"/>
  <c r="I1013" i="5"/>
  <c r="H1013" i="5"/>
  <c r="K1012" i="5"/>
  <c r="J1012" i="5"/>
  <c r="I1012" i="5"/>
  <c r="H1012" i="5"/>
  <c r="K1011" i="5"/>
  <c r="J1011" i="5"/>
  <c r="I1011" i="5"/>
  <c r="H1011" i="5"/>
  <c r="K1010" i="5"/>
  <c r="J1010" i="5"/>
  <c r="I1010" i="5"/>
  <c r="H1010" i="5"/>
  <c r="K1009" i="5"/>
  <c r="J1009" i="5"/>
  <c r="I1009" i="5"/>
  <c r="H1009" i="5"/>
  <c r="K1008" i="5"/>
  <c r="J1008" i="5"/>
  <c r="I1008" i="5"/>
  <c r="H1008" i="5"/>
  <c r="K1007" i="5"/>
  <c r="J1007" i="5"/>
  <c r="I1007" i="5"/>
  <c r="H1007" i="5"/>
  <c r="K1006" i="5"/>
  <c r="J1006" i="5"/>
  <c r="I1006" i="5"/>
  <c r="H1006" i="5"/>
  <c r="K1005" i="5"/>
  <c r="J1005" i="5"/>
  <c r="I1005" i="5"/>
  <c r="H1005" i="5"/>
  <c r="K1004" i="5"/>
  <c r="J1004" i="5"/>
  <c r="I1004" i="5"/>
  <c r="H1004" i="5"/>
  <c r="K1003" i="5"/>
  <c r="J1003" i="5"/>
  <c r="I1003" i="5"/>
  <c r="H1003" i="5"/>
  <c r="K1002" i="5"/>
  <c r="J1002" i="5"/>
  <c r="I1002" i="5"/>
  <c r="H1002" i="5"/>
  <c r="K1001" i="5"/>
  <c r="J1001" i="5"/>
  <c r="I1001" i="5"/>
  <c r="H1001" i="5"/>
  <c r="K1000" i="5"/>
  <c r="J1000" i="5"/>
  <c r="I1000" i="5"/>
  <c r="H1000" i="5"/>
  <c r="K999" i="5"/>
  <c r="J999" i="5"/>
  <c r="I999" i="5"/>
  <c r="H999" i="5"/>
  <c r="K998" i="5"/>
  <c r="J998" i="5"/>
  <c r="I998" i="5"/>
  <c r="H998" i="5"/>
  <c r="K997" i="5"/>
  <c r="J997" i="5"/>
  <c r="I997" i="5"/>
  <c r="H997" i="5"/>
  <c r="K996" i="5"/>
  <c r="J996" i="5"/>
  <c r="I996" i="5"/>
  <c r="H996" i="5"/>
  <c r="K995" i="5"/>
  <c r="J995" i="5"/>
  <c r="I995" i="5"/>
  <c r="H995" i="5"/>
  <c r="K994" i="5"/>
  <c r="J994" i="5"/>
  <c r="I994" i="5"/>
  <c r="H994" i="5"/>
  <c r="K993" i="5"/>
  <c r="J993" i="5"/>
  <c r="I993" i="5"/>
  <c r="H993" i="5"/>
  <c r="K992" i="5"/>
  <c r="J992" i="5"/>
  <c r="I992" i="5"/>
  <c r="H992" i="5"/>
  <c r="K991" i="5"/>
  <c r="J991" i="5"/>
  <c r="I991" i="5"/>
  <c r="H991" i="5"/>
  <c r="K990" i="5"/>
  <c r="J990" i="5"/>
  <c r="I990" i="5"/>
  <c r="H990" i="5"/>
  <c r="K989" i="5"/>
  <c r="J989" i="5"/>
  <c r="I989" i="5"/>
  <c r="H989" i="5"/>
  <c r="K988" i="5"/>
  <c r="J988" i="5"/>
  <c r="I988" i="5"/>
  <c r="H988" i="5"/>
  <c r="K987" i="5"/>
  <c r="J987" i="5"/>
  <c r="I987" i="5"/>
  <c r="H987" i="5"/>
  <c r="K986" i="5"/>
  <c r="J986" i="5"/>
  <c r="I986" i="5"/>
  <c r="H986" i="5"/>
  <c r="K985" i="5"/>
  <c r="J985" i="5"/>
  <c r="I985" i="5"/>
  <c r="H985" i="5"/>
  <c r="K984" i="5"/>
  <c r="J984" i="5"/>
  <c r="I984" i="5"/>
  <c r="H984" i="5"/>
  <c r="K983" i="5"/>
  <c r="J983" i="5"/>
  <c r="I983" i="5"/>
  <c r="H983" i="5"/>
  <c r="K982" i="5"/>
  <c r="J982" i="5"/>
  <c r="I982" i="5"/>
  <c r="H982" i="5"/>
  <c r="K981" i="5"/>
  <c r="J981" i="5"/>
  <c r="I981" i="5"/>
  <c r="H981" i="5"/>
  <c r="K980" i="5"/>
  <c r="J980" i="5"/>
  <c r="I980" i="5"/>
  <c r="H980" i="5"/>
  <c r="K979" i="5"/>
  <c r="J979" i="5"/>
  <c r="I979" i="5"/>
  <c r="H979" i="5"/>
  <c r="K978" i="5"/>
  <c r="J978" i="5"/>
  <c r="I978" i="5"/>
  <c r="H978" i="5"/>
  <c r="K977" i="5"/>
  <c r="J977" i="5"/>
  <c r="I977" i="5"/>
  <c r="H977" i="5"/>
  <c r="K976" i="5"/>
  <c r="J976" i="5"/>
  <c r="I976" i="5"/>
  <c r="H976" i="5"/>
  <c r="K975" i="5"/>
  <c r="J975" i="5"/>
  <c r="I975" i="5"/>
  <c r="H975" i="5"/>
  <c r="K974" i="5"/>
  <c r="J974" i="5"/>
  <c r="I974" i="5"/>
  <c r="H974" i="5"/>
  <c r="K973" i="5"/>
  <c r="J973" i="5"/>
  <c r="I973" i="5"/>
  <c r="H973" i="5"/>
  <c r="K972" i="5"/>
  <c r="J972" i="5"/>
  <c r="I972" i="5"/>
  <c r="H972" i="5"/>
  <c r="K971" i="5"/>
  <c r="J971" i="5"/>
  <c r="I971" i="5"/>
  <c r="H971" i="5"/>
  <c r="K970" i="5"/>
  <c r="J970" i="5"/>
  <c r="I970" i="5"/>
  <c r="H970" i="5"/>
  <c r="K969" i="5"/>
  <c r="J969" i="5"/>
  <c r="I969" i="5"/>
  <c r="H969" i="5"/>
  <c r="K968" i="5"/>
  <c r="J968" i="5"/>
  <c r="I968" i="5"/>
  <c r="H968" i="5"/>
  <c r="K967" i="5"/>
  <c r="J967" i="5"/>
  <c r="I967" i="5"/>
  <c r="H967" i="5"/>
  <c r="K966" i="5"/>
  <c r="J966" i="5"/>
  <c r="I966" i="5"/>
  <c r="H966" i="5"/>
  <c r="K965" i="5"/>
  <c r="J965" i="5"/>
  <c r="I965" i="5"/>
  <c r="H965" i="5"/>
  <c r="K964" i="5"/>
  <c r="J964" i="5"/>
  <c r="I964" i="5"/>
  <c r="H964" i="5"/>
  <c r="K963" i="5"/>
  <c r="J963" i="5"/>
  <c r="I963" i="5"/>
  <c r="H963" i="5"/>
  <c r="K962" i="5"/>
  <c r="J962" i="5"/>
  <c r="I962" i="5"/>
  <c r="H962" i="5"/>
  <c r="K961" i="5"/>
  <c r="J961" i="5"/>
  <c r="I961" i="5"/>
  <c r="H961" i="5"/>
  <c r="K960" i="5"/>
  <c r="J960" i="5"/>
  <c r="I960" i="5"/>
  <c r="H960" i="5"/>
  <c r="K959" i="5"/>
  <c r="J959" i="5"/>
  <c r="I959" i="5"/>
  <c r="H959" i="5"/>
  <c r="K958" i="5"/>
  <c r="J958" i="5"/>
  <c r="I958" i="5"/>
  <c r="H958" i="5"/>
  <c r="K957" i="5"/>
  <c r="J957" i="5"/>
  <c r="I957" i="5"/>
  <c r="H957" i="5"/>
  <c r="K956" i="5"/>
  <c r="J956" i="5"/>
  <c r="I956" i="5"/>
  <c r="H956" i="5"/>
  <c r="K955" i="5"/>
  <c r="J955" i="5"/>
  <c r="I955" i="5"/>
  <c r="H955" i="5"/>
  <c r="K954" i="5"/>
  <c r="J954" i="5"/>
  <c r="I954" i="5"/>
  <c r="H954" i="5"/>
  <c r="K953" i="5"/>
  <c r="J953" i="5"/>
  <c r="I953" i="5"/>
  <c r="H953" i="5"/>
  <c r="K952" i="5"/>
  <c r="J952" i="5"/>
  <c r="I952" i="5"/>
  <c r="H952" i="5"/>
  <c r="K951" i="5"/>
  <c r="J951" i="5"/>
  <c r="I951" i="5"/>
  <c r="H951" i="5"/>
  <c r="K950" i="5"/>
  <c r="J950" i="5"/>
  <c r="I950" i="5"/>
  <c r="H950" i="5"/>
  <c r="K949" i="5"/>
  <c r="J949" i="5"/>
  <c r="I949" i="5"/>
  <c r="H949" i="5"/>
  <c r="K948" i="5"/>
  <c r="J948" i="5"/>
  <c r="I948" i="5"/>
  <c r="H948" i="5"/>
  <c r="K947" i="5"/>
  <c r="J947" i="5"/>
  <c r="I947" i="5"/>
  <c r="H947" i="5"/>
  <c r="K946" i="5"/>
  <c r="J946" i="5"/>
  <c r="I946" i="5"/>
  <c r="H946" i="5"/>
  <c r="K945" i="5"/>
  <c r="J945" i="5"/>
  <c r="I945" i="5"/>
  <c r="H945" i="5"/>
  <c r="K944" i="5"/>
  <c r="J944" i="5"/>
  <c r="I944" i="5"/>
  <c r="H944" i="5"/>
  <c r="K943" i="5"/>
  <c r="J943" i="5"/>
  <c r="I943" i="5"/>
  <c r="H943" i="5"/>
  <c r="K942" i="5"/>
  <c r="J942" i="5"/>
  <c r="I942" i="5"/>
  <c r="H942" i="5"/>
  <c r="K941" i="5"/>
  <c r="J941" i="5"/>
  <c r="I941" i="5"/>
  <c r="H941" i="5"/>
  <c r="K940" i="5"/>
  <c r="J940" i="5"/>
  <c r="I940" i="5"/>
  <c r="H940" i="5"/>
  <c r="K939" i="5"/>
  <c r="J939" i="5"/>
  <c r="I939" i="5"/>
  <c r="H939" i="5"/>
  <c r="K938" i="5"/>
  <c r="J938" i="5"/>
  <c r="I938" i="5"/>
  <c r="H938" i="5"/>
  <c r="K937" i="5"/>
  <c r="J937" i="5"/>
  <c r="I937" i="5"/>
  <c r="H937" i="5"/>
  <c r="K936" i="5"/>
  <c r="J936" i="5"/>
  <c r="I936" i="5"/>
  <c r="H936" i="5"/>
  <c r="K935" i="5"/>
  <c r="J935" i="5"/>
  <c r="I935" i="5"/>
  <c r="H935" i="5"/>
  <c r="K934" i="5"/>
  <c r="J934" i="5"/>
  <c r="I934" i="5"/>
  <c r="H934" i="5"/>
  <c r="K933" i="5"/>
  <c r="J933" i="5"/>
  <c r="I933" i="5"/>
  <c r="H933" i="5"/>
  <c r="K932" i="5"/>
  <c r="J932" i="5"/>
  <c r="I932" i="5"/>
  <c r="H932" i="5"/>
  <c r="K931" i="5"/>
  <c r="J931" i="5"/>
  <c r="I931" i="5"/>
  <c r="H931" i="5"/>
  <c r="K930" i="5"/>
  <c r="J930" i="5"/>
  <c r="I930" i="5"/>
  <c r="H930" i="5"/>
  <c r="K929" i="5"/>
  <c r="J929" i="5"/>
  <c r="I929" i="5"/>
  <c r="H929" i="5"/>
  <c r="K928" i="5"/>
  <c r="J928" i="5"/>
  <c r="I928" i="5"/>
  <c r="H928" i="5"/>
  <c r="K927" i="5"/>
  <c r="J927" i="5"/>
  <c r="I927" i="5"/>
  <c r="H927" i="5"/>
  <c r="K926" i="5"/>
  <c r="J926" i="5"/>
  <c r="I926" i="5"/>
  <c r="H926" i="5"/>
  <c r="K925" i="5"/>
  <c r="J925" i="5"/>
  <c r="I925" i="5"/>
  <c r="H925" i="5"/>
  <c r="K924" i="5"/>
  <c r="J924" i="5"/>
  <c r="I924" i="5"/>
  <c r="H924" i="5"/>
  <c r="K923" i="5"/>
  <c r="J923" i="5"/>
  <c r="I923" i="5"/>
  <c r="H923" i="5"/>
  <c r="K922" i="5"/>
  <c r="J922" i="5"/>
  <c r="I922" i="5"/>
  <c r="H922" i="5"/>
  <c r="K921" i="5"/>
  <c r="J921" i="5"/>
  <c r="I921" i="5"/>
  <c r="H921" i="5"/>
  <c r="K920" i="5"/>
  <c r="J920" i="5"/>
  <c r="I920" i="5"/>
  <c r="H920" i="5"/>
  <c r="K919" i="5"/>
  <c r="J919" i="5"/>
  <c r="I919" i="5"/>
  <c r="H919" i="5"/>
  <c r="K918" i="5"/>
  <c r="J918" i="5"/>
  <c r="I918" i="5"/>
  <c r="H918" i="5"/>
  <c r="K917" i="5"/>
  <c r="J917" i="5"/>
  <c r="I917" i="5"/>
  <c r="H917" i="5"/>
  <c r="K916" i="5"/>
  <c r="J916" i="5"/>
  <c r="I916" i="5"/>
  <c r="H916" i="5"/>
  <c r="K915" i="5"/>
  <c r="J915" i="5"/>
  <c r="I915" i="5"/>
  <c r="H915" i="5"/>
  <c r="K914" i="5"/>
  <c r="J914" i="5"/>
  <c r="I914" i="5"/>
  <c r="H914" i="5"/>
  <c r="K913" i="5"/>
  <c r="J913" i="5"/>
  <c r="I913" i="5"/>
  <c r="H913" i="5"/>
  <c r="K912" i="5"/>
  <c r="J912" i="5"/>
  <c r="I912" i="5"/>
  <c r="H912" i="5"/>
  <c r="K911" i="5"/>
  <c r="J911" i="5"/>
  <c r="I911" i="5"/>
  <c r="H911" i="5"/>
  <c r="K910" i="5"/>
  <c r="J910" i="5"/>
  <c r="I910" i="5"/>
  <c r="H910" i="5"/>
  <c r="K909" i="5"/>
  <c r="J909" i="5"/>
  <c r="I909" i="5"/>
  <c r="H909" i="5"/>
  <c r="K908" i="5"/>
  <c r="J908" i="5"/>
  <c r="I908" i="5"/>
  <c r="H908" i="5"/>
  <c r="K907" i="5"/>
  <c r="J907" i="5"/>
  <c r="I907" i="5"/>
  <c r="H907" i="5"/>
  <c r="K906" i="5"/>
  <c r="J906" i="5"/>
  <c r="I906" i="5"/>
  <c r="H906" i="5"/>
  <c r="K905" i="5"/>
  <c r="J905" i="5"/>
  <c r="I905" i="5"/>
  <c r="H905" i="5"/>
  <c r="K904" i="5"/>
  <c r="J904" i="5"/>
  <c r="I904" i="5"/>
  <c r="H904" i="5"/>
  <c r="K903" i="5"/>
  <c r="J903" i="5"/>
  <c r="I903" i="5"/>
  <c r="H903" i="5"/>
  <c r="K902" i="5"/>
  <c r="J902" i="5"/>
  <c r="I902" i="5"/>
  <c r="H902" i="5"/>
  <c r="K901" i="5"/>
  <c r="J901" i="5"/>
  <c r="I901" i="5"/>
  <c r="H901" i="5"/>
  <c r="K900" i="5"/>
  <c r="J900" i="5"/>
  <c r="I900" i="5"/>
  <c r="H900" i="5"/>
  <c r="K899" i="5"/>
  <c r="J899" i="5"/>
  <c r="I899" i="5"/>
  <c r="H899" i="5"/>
  <c r="K898" i="5"/>
  <c r="J898" i="5"/>
  <c r="I898" i="5"/>
  <c r="H898" i="5"/>
  <c r="K897" i="5"/>
  <c r="J897" i="5"/>
  <c r="I897" i="5"/>
  <c r="H897" i="5"/>
  <c r="K896" i="5"/>
  <c r="J896" i="5"/>
  <c r="I896" i="5"/>
  <c r="H896" i="5"/>
  <c r="K895" i="5"/>
  <c r="J895" i="5"/>
  <c r="I895" i="5"/>
  <c r="H895" i="5"/>
  <c r="K894" i="5"/>
  <c r="J894" i="5"/>
  <c r="I894" i="5"/>
  <c r="H894" i="5"/>
  <c r="K893" i="5"/>
  <c r="J893" i="5"/>
  <c r="I893" i="5"/>
  <c r="H893" i="5"/>
  <c r="K892" i="5"/>
  <c r="J892" i="5"/>
  <c r="I892" i="5"/>
  <c r="H892" i="5"/>
  <c r="K891" i="5"/>
  <c r="J891" i="5"/>
  <c r="I891" i="5"/>
  <c r="H891" i="5"/>
  <c r="K890" i="5"/>
  <c r="J890" i="5"/>
  <c r="I890" i="5"/>
  <c r="H890" i="5"/>
  <c r="K889" i="5"/>
  <c r="J889" i="5"/>
  <c r="I889" i="5"/>
  <c r="H889" i="5"/>
  <c r="K888" i="5"/>
  <c r="J888" i="5"/>
  <c r="I888" i="5"/>
  <c r="H888" i="5"/>
  <c r="K887" i="5"/>
  <c r="J887" i="5"/>
  <c r="I887" i="5"/>
  <c r="H887" i="5"/>
  <c r="K886" i="5"/>
  <c r="J886" i="5"/>
  <c r="I886" i="5"/>
  <c r="H886" i="5"/>
  <c r="K885" i="5"/>
  <c r="J885" i="5"/>
  <c r="I885" i="5"/>
  <c r="H885" i="5"/>
  <c r="K884" i="5"/>
  <c r="J884" i="5"/>
  <c r="I884" i="5"/>
  <c r="H884" i="5"/>
  <c r="K883" i="5"/>
  <c r="J883" i="5"/>
  <c r="I883" i="5"/>
  <c r="H883" i="5"/>
  <c r="K882" i="5"/>
  <c r="J882" i="5"/>
  <c r="I882" i="5"/>
  <c r="H882" i="5"/>
  <c r="K881" i="5"/>
  <c r="J881" i="5"/>
  <c r="I881" i="5"/>
  <c r="H881" i="5"/>
  <c r="K880" i="5"/>
  <c r="J880" i="5"/>
  <c r="I880" i="5"/>
  <c r="H880" i="5"/>
  <c r="K879" i="5"/>
  <c r="J879" i="5"/>
  <c r="I879" i="5"/>
  <c r="H879" i="5"/>
  <c r="K878" i="5"/>
  <c r="J878" i="5"/>
  <c r="I878" i="5"/>
  <c r="H878" i="5"/>
  <c r="K877" i="5"/>
  <c r="J877" i="5"/>
  <c r="I877" i="5"/>
  <c r="H877" i="5"/>
  <c r="K876" i="5"/>
  <c r="J876" i="5"/>
  <c r="I876" i="5"/>
  <c r="H876" i="5"/>
  <c r="K875" i="5"/>
  <c r="J875" i="5"/>
  <c r="I875" i="5"/>
  <c r="H875" i="5"/>
  <c r="K874" i="5"/>
  <c r="J874" i="5"/>
  <c r="I874" i="5"/>
  <c r="H874" i="5"/>
  <c r="K873" i="5"/>
  <c r="J873" i="5"/>
  <c r="I873" i="5"/>
  <c r="H873" i="5"/>
  <c r="K872" i="5"/>
  <c r="J872" i="5"/>
  <c r="I872" i="5"/>
  <c r="H872" i="5"/>
  <c r="K871" i="5"/>
  <c r="J871" i="5"/>
  <c r="I871" i="5"/>
  <c r="H871" i="5"/>
  <c r="K870" i="5"/>
  <c r="J870" i="5"/>
  <c r="I870" i="5"/>
  <c r="H870" i="5"/>
  <c r="K869" i="5"/>
  <c r="J869" i="5"/>
  <c r="I869" i="5"/>
  <c r="H869" i="5"/>
  <c r="K868" i="5"/>
  <c r="J868" i="5"/>
  <c r="I868" i="5"/>
  <c r="H868" i="5"/>
  <c r="K867" i="5"/>
  <c r="J867" i="5"/>
  <c r="I867" i="5"/>
  <c r="H867" i="5"/>
  <c r="K866" i="5"/>
  <c r="J866" i="5"/>
  <c r="I866" i="5"/>
  <c r="H866" i="5"/>
  <c r="K865" i="5"/>
  <c r="J865" i="5"/>
  <c r="I865" i="5"/>
  <c r="H865" i="5"/>
  <c r="K864" i="5"/>
  <c r="J864" i="5"/>
  <c r="I864" i="5"/>
  <c r="H864" i="5"/>
  <c r="K863" i="5"/>
  <c r="J863" i="5"/>
  <c r="I863" i="5"/>
  <c r="H863" i="5"/>
  <c r="K862" i="5"/>
  <c r="J862" i="5"/>
  <c r="I862" i="5"/>
  <c r="H862" i="5"/>
  <c r="K861" i="5"/>
  <c r="J861" i="5"/>
  <c r="I861" i="5"/>
  <c r="H861" i="5"/>
  <c r="K860" i="5"/>
  <c r="J860" i="5"/>
  <c r="I860" i="5"/>
  <c r="H860" i="5"/>
  <c r="K859" i="5"/>
  <c r="J859" i="5"/>
  <c r="I859" i="5"/>
  <c r="H859" i="5"/>
  <c r="K858" i="5"/>
  <c r="J858" i="5"/>
  <c r="I858" i="5"/>
  <c r="H858" i="5"/>
  <c r="K857" i="5"/>
  <c r="J857" i="5"/>
  <c r="I857" i="5"/>
  <c r="H857" i="5"/>
  <c r="K856" i="5"/>
  <c r="J856" i="5"/>
  <c r="I856" i="5"/>
  <c r="H856" i="5"/>
  <c r="K855" i="5"/>
  <c r="J855" i="5"/>
  <c r="I855" i="5"/>
  <c r="H855" i="5"/>
  <c r="K854" i="5"/>
  <c r="J854" i="5"/>
  <c r="I854" i="5"/>
  <c r="H854" i="5"/>
  <c r="K853" i="5"/>
  <c r="J853" i="5"/>
  <c r="I853" i="5"/>
  <c r="H853" i="5"/>
  <c r="K852" i="5"/>
  <c r="J852" i="5"/>
  <c r="I852" i="5"/>
  <c r="H852" i="5"/>
  <c r="K851" i="5"/>
  <c r="J851" i="5"/>
  <c r="I851" i="5"/>
  <c r="H851" i="5"/>
  <c r="K850" i="5"/>
  <c r="J850" i="5"/>
  <c r="I850" i="5"/>
  <c r="H850" i="5"/>
  <c r="K849" i="5"/>
  <c r="J849" i="5"/>
  <c r="I849" i="5"/>
  <c r="H849" i="5"/>
  <c r="K848" i="5"/>
  <c r="J848" i="5"/>
  <c r="I848" i="5"/>
  <c r="H848" i="5"/>
  <c r="K847" i="5"/>
  <c r="J847" i="5"/>
  <c r="I847" i="5"/>
  <c r="H847" i="5"/>
  <c r="K846" i="5"/>
  <c r="J846" i="5"/>
  <c r="I846" i="5"/>
  <c r="H846" i="5"/>
  <c r="K845" i="5"/>
  <c r="J845" i="5"/>
  <c r="I845" i="5"/>
  <c r="H845" i="5"/>
  <c r="K844" i="5"/>
  <c r="J844" i="5"/>
  <c r="I844" i="5"/>
  <c r="H844" i="5"/>
  <c r="K843" i="5"/>
  <c r="J843" i="5"/>
  <c r="I843" i="5"/>
  <c r="H843" i="5"/>
  <c r="K842" i="5"/>
  <c r="J842" i="5"/>
  <c r="I842" i="5"/>
  <c r="H842" i="5"/>
  <c r="K841" i="5"/>
  <c r="J841" i="5"/>
  <c r="I841" i="5"/>
  <c r="H841" i="5"/>
  <c r="K840" i="5"/>
  <c r="J840" i="5"/>
  <c r="I840" i="5"/>
  <c r="H840" i="5"/>
  <c r="K839" i="5"/>
  <c r="J839" i="5"/>
  <c r="I839" i="5"/>
  <c r="H839" i="5"/>
  <c r="K838" i="5"/>
  <c r="J838" i="5"/>
  <c r="I838" i="5"/>
  <c r="H838" i="5"/>
  <c r="K837" i="5"/>
  <c r="J837" i="5"/>
  <c r="I837" i="5"/>
  <c r="H837" i="5"/>
  <c r="K836" i="5"/>
  <c r="J836" i="5"/>
  <c r="I836" i="5"/>
  <c r="H836" i="5"/>
  <c r="K835" i="5"/>
  <c r="J835" i="5"/>
  <c r="I835" i="5"/>
  <c r="H835" i="5"/>
  <c r="K834" i="5"/>
  <c r="J834" i="5"/>
  <c r="I834" i="5"/>
  <c r="H834" i="5"/>
  <c r="K833" i="5"/>
  <c r="J833" i="5"/>
  <c r="I833" i="5"/>
  <c r="H833" i="5"/>
  <c r="K832" i="5"/>
  <c r="J832" i="5"/>
  <c r="I832" i="5"/>
  <c r="H832" i="5"/>
  <c r="K831" i="5"/>
  <c r="J831" i="5"/>
  <c r="I831" i="5"/>
  <c r="H831" i="5"/>
  <c r="K830" i="5"/>
  <c r="J830" i="5"/>
  <c r="I830" i="5"/>
  <c r="H830" i="5"/>
  <c r="K829" i="5"/>
  <c r="J829" i="5"/>
  <c r="I829" i="5"/>
  <c r="H829" i="5"/>
  <c r="K828" i="5"/>
  <c r="J828" i="5"/>
  <c r="I828" i="5"/>
  <c r="H828" i="5"/>
  <c r="K827" i="5"/>
  <c r="J827" i="5"/>
  <c r="I827" i="5"/>
  <c r="H827" i="5"/>
  <c r="K826" i="5"/>
  <c r="J826" i="5"/>
  <c r="I826" i="5"/>
  <c r="H826" i="5"/>
  <c r="K825" i="5"/>
  <c r="J825" i="5"/>
  <c r="I825" i="5"/>
  <c r="H825" i="5"/>
  <c r="K824" i="5"/>
  <c r="J824" i="5"/>
  <c r="I824" i="5"/>
  <c r="H824" i="5"/>
  <c r="K823" i="5"/>
  <c r="J823" i="5"/>
  <c r="I823" i="5"/>
  <c r="H823" i="5"/>
  <c r="K822" i="5"/>
  <c r="J822" i="5"/>
  <c r="I822" i="5"/>
  <c r="H822" i="5"/>
  <c r="K821" i="5"/>
  <c r="J821" i="5"/>
  <c r="I821" i="5"/>
  <c r="H821" i="5"/>
  <c r="K820" i="5"/>
  <c r="J820" i="5"/>
  <c r="I820" i="5"/>
  <c r="H820" i="5"/>
  <c r="K819" i="5"/>
  <c r="J819" i="5"/>
  <c r="I819" i="5"/>
  <c r="H819" i="5"/>
  <c r="K818" i="5"/>
  <c r="J818" i="5"/>
  <c r="I818" i="5"/>
  <c r="H818" i="5"/>
  <c r="K817" i="5"/>
  <c r="J817" i="5"/>
  <c r="I817" i="5"/>
  <c r="H817" i="5"/>
  <c r="K816" i="5"/>
  <c r="J816" i="5"/>
  <c r="I816" i="5"/>
  <c r="H816" i="5"/>
  <c r="K815" i="5"/>
  <c r="J815" i="5"/>
  <c r="I815" i="5"/>
  <c r="H815" i="5"/>
  <c r="K814" i="5"/>
  <c r="J814" i="5"/>
  <c r="I814" i="5"/>
  <c r="H814" i="5"/>
  <c r="K813" i="5"/>
  <c r="J813" i="5"/>
  <c r="I813" i="5"/>
  <c r="H813" i="5"/>
  <c r="K812" i="5"/>
  <c r="J812" i="5"/>
  <c r="I812" i="5"/>
  <c r="H812" i="5"/>
  <c r="K811" i="5"/>
  <c r="J811" i="5"/>
  <c r="I811" i="5"/>
  <c r="H811" i="5"/>
  <c r="K810" i="5"/>
  <c r="J810" i="5"/>
  <c r="I810" i="5"/>
  <c r="H810" i="5"/>
  <c r="K809" i="5"/>
  <c r="J809" i="5"/>
  <c r="I809" i="5"/>
  <c r="H809" i="5"/>
  <c r="K808" i="5"/>
  <c r="J808" i="5"/>
  <c r="I808" i="5"/>
  <c r="H808" i="5"/>
  <c r="K807" i="5"/>
  <c r="J807" i="5"/>
  <c r="I807" i="5"/>
  <c r="H807" i="5"/>
  <c r="K806" i="5"/>
  <c r="J806" i="5"/>
  <c r="I806" i="5"/>
  <c r="H806" i="5"/>
  <c r="K805" i="5"/>
  <c r="J805" i="5"/>
  <c r="I805" i="5"/>
  <c r="H805" i="5"/>
  <c r="K804" i="5"/>
  <c r="J804" i="5"/>
  <c r="I804" i="5"/>
  <c r="H804" i="5"/>
  <c r="K803" i="5"/>
  <c r="J803" i="5"/>
  <c r="I803" i="5"/>
  <c r="H803" i="5"/>
  <c r="K802" i="5"/>
  <c r="J802" i="5"/>
  <c r="I802" i="5"/>
  <c r="H802" i="5"/>
  <c r="K801" i="5"/>
  <c r="J801" i="5"/>
  <c r="I801" i="5"/>
  <c r="H801" i="5"/>
  <c r="K800" i="5"/>
  <c r="J800" i="5"/>
  <c r="I800" i="5"/>
  <c r="H800" i="5"/>
  <c r="K799" i="5"/>
  <c r="J799" i="5"/>
  <c r="I799" i="5"/>
  <c r="H799" i="5"/>
  <c r="K798" i="5"/>
  <c r="J798" i="5"/>
  <c r="I798" i="5"/>
  <c r="H798" i="5"/>
  <c r="K797" i="5"/>
  <c r="J797" i="5"/>
  <c r="I797" i="5"/>
  <c r="H797" i="5"/>
  <c r="K796" i="5"/>
  <c r="J796" i="5"/>
  <c r="I796" i="5"/>
  <c r="H796" i="5"/>
  <c r="K795" i="5"/>
  <c r="J795" i="5"/>
  <c r="I795" i="5"/>
  <c r="H795" i="5"/>
  <c r="K794" i="5"/>
  <c r="J794" i="5"/>
  <c r="I794" i="5"/>
  <c r="H794" i="5"/>
  <c r="K793" i="5"/>
  <c r="J793" i="5"/>
  <c r="I793" i="5"/>
  <c r="H793" i="5"/>
  <c r="K792" i="5"/>
  <c r="J792" i="5"/>
  <c r="I792" i="5"/>
  <c r="H792" i="5"/>
  <c r="K791" i="5"/>
  <c r="J791" i="5"/>
  <c r="I791" i="5"/>
  <c r="H791" i="5"/>
  <c r="K790" i="5"/>
  <c r="J790" i="5"/>
  <c r="I790" i="5"/>
  <c r="H790" i="5"/>
  <c r="K789" i="5"/>
  <c r="J789" i="5"/>
  <c r="I789" i="5"/>
  <c r="H789" i="5"/>
  <c r="K788" i="5"/>
  <c r="J788" i="5"/>
  <c r="I788" i="5"/>
  <c r="H788" i="5"/>
  <c r="K787" i="5"/>
  <c r="J787" i="5"/>
  <c r="I787" i="5"/>
  <c r="H787" i="5"/>
  <c r="K786" i="5"/>
  <c r="J786" i="5"/>
  <c r="I786" i="5"/>
  <c r="H786" i="5"/>
  <c r="K785" i="5"/>
  <c r="J785" i="5"/>
  <c r="I785" i="5"/>
  <c r="H785" i="5"/>
  <c r="K784" i="5"/>
  <c r="J784" i="5"/>
  <c r="I784" i="5"/>
  <c r="H784" i="5"/>
  <c r="K783" i="5"/>
  <c r="J783" i="5"/>
  <c r="I783" i="5"/>
  <c r="H783" i="5"/>
  <c r="K782" i="5"/>
  <c r="J782" i="5"/>
  <c r="I782" i="5"/>
  <c r="H782" i="5"/>
  <c r="K781" i="5"/>
  <c r="J781" i="5"/>
  <c r="I781" i="5"/>
  <c r="H781" i="5"/>
  <c r="K780" i="5"/>
  <c r="J780" i="5"/>
  <c r="I780" i="5"/>
  <c r="H780" i="5"/>
  <c r="K779" i="5"/>
  <c r="J779" i="5"/>
  <c r="I779" i="5"/>
  <c r="H779" i="5"/>
  <c r="K778" i="5"/>
  <c r="J778" i="5"/>
  <c r="I778" i="5"/>
  <c r="H778" i="5"/>
  <c r="K777" i="5"/>
  <c r="J777" i="5"/>
  <c r="I777" i="5"/>
  <c r="H777" i="5"/>
  <c r="K776" i="5"/>
  <c r="J776" i="5"/>
  <c r="I776" i="5"/>
  <c r="H776" i="5"/>
  <c r="K775" i="5"/>
  <c r="J775" i="5"/>
  <c r="I775" i="5"/>
  <c r="H775" i="5"/>
  <c r="K774" i="5"/>
  <c r="J774" i="5"/>
  <c r="I774" i="5"/>
  <c r="H774" i="5"/>
  <c r="K773" i="5"/>
  <c r="J773" i="5"/>
  <c r="I773" i="5"/>
  <c r="H773" i="5"/>
  <c r="K772" i="5"/>
  <c r="J772" i="5"/>
  <c r="I772" i="5"/>
  <c r="H772" i="5"/>
  <c r="K771" i="5"/>
  <c r="J771" i="5"/>
  <c r="I771" i="5"/>
  <c r="H771" i="5"/>
  <c r="K770" i="5"/>
  <c r="J770" i="5"/>
  <c r="I770" i="5"/>
  <c r="H770" i="5"/>
  <c r="K769" i="5"/>
  <c r="J769" i="5"/>
  <c r="I769" i="5"/>
  <c r="H769" i="5"/>
  <c r="K768" i="5"/>
  <c r="J768" i="5"/>
  <c r="I768" i="5"/>
  <c r="H768" i="5"/>
  <c r="K767" i="5"/>
  <c r="J767" i="5"/>
  <c r="I767" i="5"/>
  <c r="H767" i="5"/>
  <c r="K766" i="5"/>
  <c r="J766" i="5"/>
  <c r="I766" i="5"/>
  <c r="H766" i="5"/>
  <c r="K765" i="5"/>
  <c r="J765" i="5"/>
  <c r="I765" i="5"/>
  <c r="H765" i="5"/>
  <c r="K764" i="5"/>
  <c r="J764" i="5"/>
  <c r="I764" i="5"/>
  <c r="H764" i="5"/>
  <c r="K763" i="5"/>
  <c r="J763" i="5"/>
  <c r="I763" i="5"/>
  <c r="H763" i="5"/>
  <c r="K762" i="5"/>
  <c r="J762" i="5"/>
  <c r="I762" i="5"/>
  <c r="H762" i="5"/>
  <c r="K761" i="5"/>
  <c r="J761" i="5"/>
  <c r="I761" i="5"/>
  <c r="H761" i="5"/>
  <c r="K760" i="5"/>
  <c r="J760" i="5"/>
  <c r="I760" i="5"/>
  <c r="H760" i="5"/>
  <c r="K759" i="5"/>
  <c r="J759" i="5"/>
  <c r="I759" i="5"/>
  <c r="H759" i="5"/>
  <c r="K758" i="5"/>
  <c r="J758" i="5"/>
  <c r="I758" i="5"/>
  <c r="H758" i="5"/>
  <c r="K757" i="5"/>
  <c r="J757" i="5"/>
  <c r="I757" i="5"/>
  <c r="H757" i="5"/>
  <c r="K756" i="5"/>
  <c r="J756" i="5"/>
  <c r="I756" i="5"/>
  <c r="H756" i="5"/>
  <c r="K755" i="5"/>
  <c r="J755" i="5"/>
  <c r="I755" i="5"/>
  <c r="H755" i="5"/>
  <c r="K754" i="5"/>
  <c r="J754" i="5"/>
  <c r="I754" i="5"/>
  <c r="H754" i="5"/>
  <c r="K753" i="5"/>
  <c r="J753" i="5"/>
  <c r="I753" i="5"/>
  <c r="H753" i="5"/>
  <c r="K752" i="5"/>
  <c r="J752" i="5"/>
  <c r="I752" i="5"/>
  <c r="H752" i="5"/>
  <c r="K751" i="5"/>
  <c r="J751" i="5"/>
  <c r="I751" i="5"/>
  <c r="H751" i="5"/>
  <c r="K750" i="5"/>
  <c r="J750" i="5"/>
  <c r="I750" i="5"/>
  <c r="H750" i="5"/>
  <c r="K749" i="5"/>
  <c r="J749" i="5"/>
  <c r="I749" i="5"/>
  <c r="H749" i="5"/>
  <c r="K748" i="5"/>
  <c r="J748" i="5"/>
  <c r="I748" i="5"/>
  <c r="H748" i="5"/>
  <c r="K747" i="5"/>
  <c r="J747" i="5"/>
  <c r="I747" i="5"/>
  <c r="H747" i="5"/>
  <c r="K746" i="5"/>
  <c r="J746" i="5"/>
  <c r="I746" i="5"/>
  <c r="H746" i="5"/>
  <c r="K745" i="5"/>
  <c r="J745" i="5"/>
  <c r="I745" i="5"/>
  <c r="H745" i="5"/>
  <c r="K744" i="5"/>
  <c r="J744" i="5"/>
  <c r="I744" i="5"/>
  <c r="H744" i="5"/>
  <c r="K743" i="5"/>
  <c r="J743" i="5"/>
  <c r="I743" i="5"/>
  <c r="H743" i="5"/>
  <c r="K742" i="5"/>
  <c r="J742" i="5"/>
  <c r="I742" i="5"/>
  <c r="H742" i="5"/>
  <c r="K741" i="5"/>
  <c r="J741" i="5"/>
  <c r="I741" i="5"/>
  <c r="H741" i="5"/>
  <c r="K740" i="5"/>
  <c r="J740" i="5"/>
  <c r="I740" i="5"/>
  <c r="H740" i="5"/>
  <c r="K739" i="5"/>
  <c r="J739" i="5"/>
  <c r="I739" i="5"/>
  <c r="H739" i="5"/>
  <c r="K738" i="5"/>
  <c r="J738" i="5"/>
  <c r="I738" i="5"/>
  <c r="H738" i="5"/>
  <c r="K737" i="5"/>
  <c r="J737" i="5"/>
  <c r="I737" i="5"/>
  <c r="H737" i="5"/>
  <c r="K736" i="5"/>
  <c r="J736" i="5"/>
  <c r="I736" i="5"/>
  <c r="H736" i="5"/>
  <c r="K735" i="5"/>
  <c r="J735" i="5"/>
  <c r="I735" i="5"/>
  <c r="H735" i="5"/>
  <c r="K734" i="5"/>
  <c r="J734" i="5"/>
  <c r="I734" i="5"/>
  <c r="H734" i="5"/>
  <c r="K733" i="5"/>
  <c r="J733" i="5"/>
  <c r="I733" i="5"/>
  <c r="H733" i="5"/>
  <c r="K732" i="5"/>
  <c r="J732" i="5"/>
  <c r="I732" i="5"/>
  <c r="H732" i="5"/>
  <c r="K731" i="5"/>
  <c r="J731" i="5"/>
  <c r="I731" i="5"/>
  <c r="H731" i="5"/>
  <c r="K730" i="5"/>
  <c r="J730" i="5"/>
  <c r="I730" i="5"/>
  <c r="H730" i="5"/>
  <c r="K729" i="5"/>
  <c r="J729" i="5"/>
  <c r="I729" i="5"/>
  <c r="H729" i="5"/>
  <c r="K728" i="5"/>
  <c r="J728" i="5"/>
  <c r="I728" i="5"/>
  <c r="H728" i="5"/>
  <c r="K727" i="5"/>
  <c r="J727" i="5"/>
  <c r="I727" i="5"/>
  <c r="H727" i="5"/>
  <c r="K726" i="5"/>
  <c r="J726" i="5"/>
  <c r="I726" i="5"/>
  <c r="H726" i="5"/>
  <c r="K725" i="5"/>
  <c r="J725" i="5"/>
  <c r="I725" i="5"/>
  <c r="H725" i="5"/>
  <c r="K724" i="5"/>
  <c r="J724" i="5"/>
  <c r="I724" i="5"/>
  <c r="H724" i="5"/>
  <c r="K723" i="5"/>
  <c r="J723" i="5"/>
  <c r="I723" i="5"/>
  <c r="H723" i="5"/>
  <c r="K722" i="5"/>
  <c r="J722" i="5"/>
  <c r="I722" i="5"/>
  <c r="H722" i="5"/>
  <c r="K721" i="5"/>
  <c r="J721" i="5"/>
  <c r="I721" i="5"/>
  <c r="H721" i="5"/>
  <c r="K720" i="5"/>
  <c r="J720" i="5"/>
  <c r="I720" i="5"/>
  <c r="H720" i="5"/>
  <c r="K719" i="5"/>
  <c r="J719" i="5"/>
  <c r="I719" i="5"/>
  <c r="H719" i="5"/>
  <c r="K718" i="5"/>
  <c r="J718" i="5"/>
  <c r="I718" i="5"/>
  <c r="H718" i="5"/>
  <c r="K717" i="5"/>
  <c r="J717" i="5"/>
  <c r="I717" i="5"/>
  <c r="H717" i="5"/>
  <c r="K716" i="5"/>
  <c r="J716" i="5"/>
  <c r="I716" i="5"/>
  <c r="H716" i="5"/>
  <c r="K715" i="5"/>
  <c r="J715" i="5"/>
  <c r="I715" i="5"/>
  <c r="H715" i="5"/>
  <c r="K714" i="5"/>
  <c r="J714" i="5"/>
  <c r="I714" i="5"/>
  <c r="H714" i="5"/>
  <c r="K713" i="5"/>
  <c r="J713" i="5"/>
  <c r="I713" i="5"/>
  <c r="H713" i="5"/>
  <c r="K712" i="5"/>
  <c r="J712" i="5"/>
  <c r="I712" i="5"/>
  <c r="H712" i="5"/>
  <c r="K711" i="5"/>
  <c r="J711" i="5"/>
  <c r="I711" i="5"/>
  <c r="H711" i="5"/>
  <c r="K710" i="5"/>
  <c r="J710" i="5"/>
  <c r="I710" i="5"/>
  <c r="H710" i="5"/>
  <c r="K709" i="5"/>
  <c r="J709" i="5"/>
  <c r="I709" i="5"/>
  <c r="H709" i="5"/>
  <c r="K708" i="5"/>
  <c r="J708" i="5"/>
  <c r="I708" i="5"/>
  <c r="H708" i="5"/>
  <c r="K707" i="5"/>
  <c r="J707" i="5"/>
  <c r="I707" i="5"/>
  <c r="H707" i="5"/>
  <c r="K706" i="5"/>
  <c r="J706" i="5"/>
  <c r="I706" i="5"/>
  <c r="H706" i="5"/>
  <c r="K705" i="5"/>
  <c r="J705" i="5"/>
  <c r="I705" i="5"/>
  <c r="H705" i="5"/>
  <c r="K704" i="5"/>
  <c r="J704" i="5"/>
  <c r="I704" i="5"/>
  <c r="H704" i="5"/>
  <c r="K703" i="5"/>
  <c r="J703" i="5"/>
  <c r="I703" i="5"/>
  <c r="H703" i="5"/>
  <c r="K702" i="5"/>
  <c r="J702" i="5"/>
  <c r="I702" i="5"/>
  <c r="H702" i="5"/>
  <c r="K701" i="5"/>
  <c r="J701" i="5"/>
  <c r="I701" i="5"/>
  <c r="H701" i="5"/>
  <c r="K700" i="5"/>
  <c r="J700" i="5"/>
  <c r="I700" i="5"/>
  <c r="H700" i="5"/>
  <c r="K699" i="5"/>
  <c r="J699" i="5"/>
  <c r="I699" i="5"/>
  <c r="H699" i="5"/>
  <c r="K698" i="5"/>
  <c r="J698" i="5"/>
  <c r="I698" i="5"/>
  <c r="H698" i="5"/>
  <c r="K697" i="5"/>
  <c r="J697" i="5"/>
  <c r="I697" i="5"/>
  <c r="H697" i="5"/>
  <c r="K696" i="5"/>
  <c r="J696" i="5"/>
  <c r="I696" i="5"/>
  <c r="H696" i="5"/>
  <c r="K695" i="5"/>
  <c r="J695" i="5"/>
  <c r="I695" i="5"/>
  <c r="H695" i="5"/>
  <c r="K694" i="5"/>
  <c r="J694" i="5"/>
  <c r="I694" i="5"/>
  <c r="H694" i="5"/>
  <c r="K693" i="5"/>
  <c r="J693" i="5"/>
  <c r="I693" i="5"/>
  <c r="H693" i="5"/>
  <c r="K692" i="5"/>
  <c r="J692" i="5"/>
  <c r="I692" i="5"/>
  <c r="H692" i="5"/>
  <c r="K691" i="5"/>
  <c r="J691" i="5"/>
  <c r="I691" i="5"/>
  <c r="H691" i="5"/>
  <c r="K690" i="5"/>
  <c r="J690" i="5"/>
  <c r="I690" i="5"/>
  <c r="H690" i="5"/>
  <c r="K689" i="5"/>
  <c r="J689" i="5"/>
  <c r="I689" i="5"/>
  <c r="H689" i="5"/>
  <c r="K688" i="5"/>
  <c r="J688" i="5"/>
  <c r="I688" i="5"/>
  <c r="H688" i="5"/>
  <c r="K687" i="5"/>
  <c r="J687" i="5"/>
  <c r="I687" i="5"/>
  <c r="H687" i="5"/>
  <c r="K686" i="5"/>
  <c r="J686" i="5"/>
  <c r="I686" i="5"/>
  <c r="H686" i="5"/>
  <c r="K685" i="5"/>
  <c r="J685" i="5"/>
  <c r="I685" i="5"/>
  <c r="H685" i="5"/>
  <c r="K684" i="5"/>
  <c r="J684" i="5"/>
  <c r="I684" i="5"/>
  <c r="H684" i="5"/>
  <c r="K683" i="5"/>
  <c r="J683" i="5"/>
  <c r="I683" i="5"/>
  <c r="H683" i="5"/>
  <c r="K682" i="5"/>
  <c r="J682" i="5"/>
  <c r="I682" i="5"/>
  <c r="H682" i="5"/>
  <c r="K681" i="5"/>
  <c r="J681" i="5"/>
  <c r="I681" i="5"/>
  <c r="H681" i="5"/>
  <c r="K680" i="5"/>
  <c r="J680" i="5"/>
  <c r="I680" i="5"/>
  <c r="H680" i="5"/>
  <c r="K679" i="5"/>
  <c r="J679" i="5"/>
  <c r="I679" i="5"/>
  <c r="H679" i="5"/>
  <c r="K678" i="5"/>
  <c r="J678" i="5"/>
  <c r="I678" i="5"/>
  <c r="H678" i="5"/>
  <c r="K677" i="5"/>
  <c r="J677" i="5"/>
  <c r="I677" i="5"/>
  <c r="H677" i="5"/>
  <c r="K676" i="5"/>
  <c r="J676" i="5"/>
  <c r="I676" i="5"/>
  <c r="H676" i="5"/>
  <c r="K675" i="5"/>
  <c r="J675" i="5"/>
  <c r="I675" i="5"/>
  <c r="H675" i="5"/>
  <c r="K674" i="5"/>
  <c r="J674" i="5"/>
  <c r="I674" i="5"/>
  <c r="H674" i="5"/>
  <c r="K673" i="5"/>
  <c r="J673" i="5"/>
  <c r="I673" i="5"/>
  <c r="H673" i="5"/>
  <c r="K672" i="5"/>
  <c r="J672" i="5"/>
  <c r="I672" i="5"/>
  <c r="H672" i="5"/>
  <c r="K671" i="5"/>
  <c r="J671" i="5"/>
  <c r="I671" i="5"/>
  <c r="H671" i="5"/>
  <c r="K670" i="5"/>
  <c r="J670" i="5"/>
  <c r="I670" i="5"/>
  <c r="H670" i="5"/>
  <c r="K669" i="5"/>
  <c r="J669" i="5"/>
  <c r="I669" i="5"/>
  <c r="H669" i="5"/>
  <c r="K668" i="5"/>
  <c r="J668" i="5"/>
  <c r="I668" i="5"/>
  <c r="H668" i="5"/>
  <c r="K667" i="5"/>
  <c r="J667" i="5"/>
  <c r="I667" i="5"/>
  <c r="H667" i="5"/>
  <c r="K666" i="5"/>
  <c r="J666" i="5"/>
  <c r="I666" i="5"/>
  <c r="H666" i="5"/>
  <c r="K665" i="5"/>
  <c r="J665" i="5"/>
  <c r="I665" i="5"/>
  <c r="H665" i="5"/>
  <c r="K664" i="5"/>
  <c r="J664" i="5"/>
  <c r="I664" i="5"/>
  <c r="H664" i="5"/>
  <c r="K663" i="5"/>
  <c r="J663" i="5"/>
  <c r="I663" i="5"/>
  <c r="H663" i="5"/>
  <c r="K662" i="5"/>
  <c r="J662" i="5"/>
  <c r="I662" i="5"/>
  <c r="H662" i="5"/>
  <c r="K661" i="5"/>
  <c r="J661" i="5"/>
  <c r="I661" i="5"/>
  <c r="H661" i="5"/>
  <c r="K660" i="5"/>
  <c r="J660" i="5"/>
  <c r="I660" i="5"/>
  <c r="H660" i="5"/>
  <c r="K659" i="5"/>
  <c r="J659" i="5"/>
  <c r="I659" i="5"/>
  <c r="H659" i="5"/>
  <c r="K658" i="5"/>
  <c r="J658" i="5"/>
  <c r="I658" i="5"/>
  <c r="H658" i="5"/>
  <c r="K657" i="5"/>
  <c r="J657" i="5"/>
  <c r="I657" i="5"/>
  <c r="H657" i="5"/>
  <c r="K656" i="5"/>
  <c r="J656" i="5"/>
  <c r="I656" i="5"/>
  <c r="H656" i="5"/>
  <c r="K655" i="5"/>
  <c r="J655" i="5"/>
  <c r="I655" i="5"/>
  <c r="H655" i="5"/>
  <c r="K654" i="5"/>
  <c r="J654" i="5"/>
  <c r="I654" i="5"/>
  <c r="H654" i="5"/>
  <c r="K653" i="5"/>
  <c r="J653" i="5"/>
  <c r="I653" i="5"/>
  <c r="H653" i="5"/>
  <c r="K652" i="5"/>
  <c r="J652" i="5"/>
  <c r="I652" i="5"/>
  <c r="H652" i="5"/>
  <c r="K651" i="5"/>
  <c r="J651" i="5"/>
  <c r="I651" i="5"/>
  <c r="H651" i="5"/>
  <c r="K650" i="5"/>
  <c r="J650" i="5"/>
  <c r="I650" i="5"/>
  <c r="H650" i="5"/>
  <c r="K649" i="5"/>
  <c r="J649" i="5"/>
  <c r="I649" i="5"/>
  <c r="H649" i="5"/>
  <c r="K648" i="5"/>
  <c r="J648" i="5"/>
  <c r="I648" i="5"/>
  <c r="H648" i="5"/>
  <c r="K647" i="5"/>
  <c r="J647" i="5"/>
  <c r="I647" i="5"/>
  <c r="H647" i="5"/>
  <c r="K646" i="5"/>
  <c r="J646" i="5"/>
  <c r="I646" i="5"/>
  <c r="H646" i="5"/>
  <c r="K645" i="5"/>
  <c r="J645" i="5"/>
  <c r="I645" i="5"/>
  <c r="H645" i="5"/>
  <c r="K644" i="5"/>
  <c r="J644" i="5"/>
  <c r="I644" i="5"/>
  <c r="H644" i="5"/>
  <c r="K643" i="5"/>
  <c r="J643" i="5"/>
  <c r="I643" i="5"/>
  <c r="H643" i="5"/>
  <c r="K642" i="5"/>
  <c r="J642" i="5"/>
  <c r="I642" i="5"/>
  <c r="H642" i="5"/>
  <c r="K641" i="5"/>
  <c r="J641" i="5"/>
  <c r="I641" i="5"/>
  <c r="H641" i="5"/>
  <c r="K640" i="5"/>
  <c r="J640" i="5"/>
  <c r="I640" i="5"/>
  <c r="H640" i="5"/>
  <c r="K639" i="5"/>
  <c r="J639" i="5"/>
  <c r="I639" i="5"/>
  <c r="H639" i="5"/>
  <c r="K638" i="5"/>
  <c r="J638" i="5"/>
  <c r="I638" i="5"/>
  <c r="H638" i="5"/>
  <c r="K637" i="5"/>
  <c r="J637" i="5"/>
  <c r="I637" i="5"/>
  <c r="H637" i="5"/>
  <c r="K636" i="5"/>
  <c r="J636" i="5"/>
  <c r="I636" i="5"/>
  <c r="H636" i="5"/>
  <c r="K635" i="5"/>
  <c r="J635" i="5"/>
  <c r="I635" i="5"/>
  <c r="H635" i="5"/>
  <c r="K634" i="5"/>
  <c r="J634" i="5"/>
  <c r="I634" i="5"/>
  <c r="H634" i="5"/>
  <c r="K633" i="5"/>
  <c r="J633" i="5"/>
  <c r="I633" i="5"/>
  <c r="H633" i="5"/>
  <c r="K632" i="5"/>
  <c r="J632" i="5"/>
  <c r="I632" i="5"/>
  <c r="H632" i="5"/>
  <c r="K631" i="5"/>
  <c r="J631" i="5"/>
  <c r="I631" i="5"/>
  <c r="H631" i="5"/>
  <c r="K630" i="5"/>
  <c r="J630" i="5"/>
  <c r="I630" i="5"/>
  <c r="H630" i="5"/>
  <c r="K629" i="5"/>
  <c r="J629" i="5"/>
  <c r="I629" i="5"/>
  <c r="H629" i="5"/>
  <c r="K628" i="5"/>
  <c r="J628" i="5"/>
  <c r="I628" i="5"/>
  <c r="H628" i="5"/>
  <c r="K627" i="5"/>
  <c r="J627" i="5"/>
  <c r="I627" i="5"/>
  <c r="H627" i="5"/>
  <c r="K626" i="5"/>
  <c r="J626" i="5"/>
  <c r="I626" i="5"/>
  <c r="H626" i="5"/>
  <c r="K625" i="5"/>
  <c r="J625" i="5"/>
  <c r="I625" i="5"/>
  <c r="H625" i="5"/>
  <c r="K624" i="5"/>
  <c r="J624" i="5"/>
  <c r="I624" i="5"/>
  <c r="H624" i="5"/>
  <c r="K623" i="5"/>
  <c r="J623" i="5"/>
  <c r="I623" i="5"/>
  <c r="H623" i="5"/>
  <c r="K622" i="5"/>
  <c r="J622" i="5"/>
  <c r="I622" i="5"/>
  <c r="H622" i="5"/>
  <c r="K621" i="5"/>
  <c r="J621" i="5"/>
  <c r="I621" i="5"/>
  <c r="H621" i="5"/>
  <c r="K620" i="5"/>
  <c r="J620" i="5"/>
  <c r="I620" i="5"/>
  <c r="H620" i="5"/>
  <c r="K619" i="5"/>
  <c r="J619" i="5"/>
  <c r="I619" i="5"/>
  <c r="H619" i="5"/>
  <c r="K618" i="5"/>
  <c r="J618" i="5"/>
  <c r="I618" i="5"/>
  <c r="H618" i="5"/>
  <c r="K617" i="5"/>
  <c r="J617" i="5"/>
  <c r="I617" i="5"/>
  <c r="H617" i="5"/>
  <c r="K616" i="5"/>
  <c r="J616" i="5"/>
  <c r="I616" i="5"/>
  <c r="H616" i="5"/>
  <c r="K615" i="5"/>
  <c r="J615" i="5"/>
  <c r="I615" i="5"/>
  <c r="H615" i="5"/>
  <c r="K614" i="5"/>
  <c r="J614" i="5"/>
  <c r="I614" i="5"/>
  <c r="H614" i="5"/>
  <c r="K613" i="5"/>
  <c r="J613" i="5"/>
  <c r="I613" i="5"/>
  <c r="H613" i="5"/>
  <c r="K612" i="5"/>
  <c r="J612" i="5"/>
  <c r="I612" i="5"/>
  <c r="H612" i="5"/>
  <c r="K611" i="5"/>
  <c r="J611" i="5"/>
  <c r="I611" i="5"/>
  <c r="H611" i="5"/>
  <c r="K610" i="5"/>
  <c r="J610" i="5"/>
  <c r="I610" i="5"/>
  <c r="H610" i="5"/>
  <c r="K609" i="5"/>
  <c r="J609" i="5"/>
  <c r="I609" i="5"/>
  <c r="H609" i="5"/>
  <c r="K608" i="5"/>
  <c r="J608" i="5"/>
  <c r="I608" i="5"/>
  <c r="H608" i="5"/>
  <c r="K607" i="5"/>
  <c r="J607" i="5"/>
  <c r="I607" i="5"/>
  <c r="H607" i="5"/>
  <c r="K606" i="5"/>
  <c r="J606" i="5"/>
  <c r="I606" i="5"/>
  <c r="H606" i="5"/>
  <c r="K605" i="5"/>
  <c r="J605" i="5"/>
  <c r="I605" i="5"/>
  <c r="H605" i="5"/>
  <c r="K604" i="5"/>
  <c r="J604" i="5"/>
  <c r="I604" i="5"/>
  <c r="H604" i="5"/>
  <c r="K603" i="5"/>
  <c r="J603" i="5"/>
  <c r="I603" i="5"/>
  <c r="H603" i="5"/>
  <c r="K602" i="5"/>
  <c r="J602" i="5"/>
  <c r="I602" i="5"/>
  <c r="H602" i="5"/>
  <c r="K601" i="5"/>
  <c r="J601" i="5"/>
  <c r="I601" i="5"/>
  <c r="H601" i="5"/>
  <c r="K600" i="5"/>
  <c r="J600" i="5"/>
  <c r="I600" i="5"/>
  <c r="H600" i="5"/>
  <c r="K599" i="5"/>
  <c r="J599" i="5"/>
  <c r="I599" i="5"/>
  <c r="H599" i="5"/>
  <c r="K598" i="5"/>
  <c r="J598" i="5"/>
  <c r="I598" i="5"/>
  <c r="H598" i="5"/>
  <c r="K597" i="5"/>
  <c r="J597" i="5"/>
  <c r="I597" i="5"/>
  <c r="H597" i="5"/>
  <c r="K596" i="5"/>
  <c r="J596" i="5"/>
  <c r="I596" i="5"/>
  <c r="H596" i="5"/>
  <c r="K595" i="5"/>
  <c r="J595" i="5"/>
  <c r="I595" i="5"/>
  <c r="H595" i="5"/>
  <c r="K594" i="5"/>
  <c r="J594" i="5"/>
  <c r="I594" i="5"/>
  <c r="H594" i="5"/>
  <c r="K593" i="5"/>
  <c r="J593" i="5"/>
  <c r="I593" i="5"/>
  <c r="H593" i="5"/>
  <c r="K592" i="5"/>
  <c r="J592" i="5"/>
  <c r="I592" i="5"/>
  <c r="H592" i="5"/>
  <c r="K591" i="5"/>
  <c r="J591" i="5"/>
  <c r="I591" i="5"/>
  <c r="H591" i="5"/>
  <c r="K590" i="5"/>
  <c r="J590" i="5"/>
  <c r="I590" i="5"/>
  <c r="H590" i="5"/>
  <c r="K589" i="5"/>
  <c r="J589" i="5"/>
  <c r="I589" i="5"/>
  <c r="H589" i="5"/>
  <c r="K588" i="5"/>
  <c r="J588" i="5"/>
  <c r="I588" i="5"/>
  <c r="H588" i="5"/>
  <c r="K587" i="5"/>
  <c r="J587" i="5"/>
  <c r="I587" i="5"/>
  <c r="H587" i="5"/>
  <c r="K586" i="5"/>
  <c r="J586" i="5"/>
  <c r="I586" i="5"/>
  <c r="H586" i="5"/>
  <c r="K585" i="5"/>
  <c r="J585" i="5"/>
  <c r="I585" i="5"/>
  <c r="H585" i="5"/>
  <c r="K584" i="5"/>
  <c r="J584" i="5"/>
  <c r="I584" i="5"/>
  <c r="H584" i="5"/>
  <c r="K583" i="5"/>
  <c r="J583" i="5"/>
  <c r="I583" i="5"/>
  <c r="H583" i="5"/>
  <c r="K582" i="5"/>
  <c r="J582" i="5"/>
  <c r="I582" i="5"/>
  <c r="H582" i="5"/>
  <c r="K581" i="5"/>
  <c r="J581" i="5"/>
  <c r="I581" i="5"/>
  <c r="H581" i="5"/>
  <c r="K580" i="5"/>
  <c r="J580" i="5"/>
  <c r="I580" i="5"/>
  <c r="H580" i="5"/>
  <c r="K579" i="5"/>
  <c r="J579" i="5"/>
  <c r="I579" i="5"/>
  <c r="H579" i="5"/>
  <c r="K578" i="5"/>
  <c r="J578" i="5"/>
  <c r="I578" i="5"/>
  <c r="H578" i="5"/>
  <c r="K577" i="5"/>
  <c r="J577" i="5"/>
  <c r="I577" i="5"/>
  <c r="H577" i="5"/>
  <c r="K576" i="5"/>
  <c r="J576" i="5"/>
  <c r="I576" i="5"/>
  <c r="H576" i="5"/>
  <c r="K575" i="5"/>
  <c r="J575" i="5"/>
  <c r="I575" i="5"/>
  <c r="H575" i="5"/>
  <c r="K574" i="5"/>
  <c r="J574" i="5"/>
  <c r="I574" i="5"/>
  <c r="H574" i="5"/>
  <c r="K573" i="5"/>
  <c r="J573" i="5"/>
  <c r="I573" i="5"/>
  <c r="H573" i="5"/>
  <c r="K572" i="5"/>
  <c r="J572" i="5"/>
  <c r="I572" i="5"/>
  <c r="H572" i="5"/>
  <c r="K571" i="5"/>
  <c r="J571" i="5"/>
  <c r="I571" i="5"/>
  <c r="H571" i="5"/>
  <c r="K570" i="5"/>
  <c r="J570" i="5"/>
  <c r="I570" i="5"/>
  <c r="H570" i="5"/>
  <c r="K569" i="5"/>
  <c r="J569" i="5"/>
  <c r="I569" i="5"/>
  <c r="H569" i="5"/>
  <c r="K568" i="5"/>
  <c r="J568" i="5"/>
  <c r="I568" i="5"/>
  <c r="H568" i="5"/>
  <c r="K567" i="5"/>
  <c r="J567" i="5"/>
  <c r="I567" i="5"/>
  <c r="H567" i="5"/>
  <c r="K566" i="5"/>
  <c r="J566" i="5"/>
  <c r="I566" i="5"/>
  <c r="H566" i="5"/>
  <c r="K565" i="5"/>
  <c r="J565" i="5"/>
  <c r="I565" i="5"/>
  <c r="H565" i="5"/>
  <c r="K564" i="5"/>
  <c r="J564" i="5"/>
  <c r="I564" i="5"/>
  <c r="H564" i="5"/>
  <c r="K563" i="5"/>
  <c r="J563" i="5"/>
  <c r="I563" i="5"/>
  <c r="H563" i="5"/>
  <c r="K562" i="5"/>
  <c r="J562" i="5"/>
  <c r="I562" i="5"/>
  <c r="H562" i="5"/>
  <c r="K561" i="5"/>
  <c r="J561" i="5"/>
  <c r="I561" i="5"/>
  <c r="H561" i="5"/>
  <c r="K560" i="5"/>
  <c r="J560" i="5"/>
  <c r="I560" i="5"/>
  <c r="H560" i="5"/>
  <c r="K559" i="5"/>
  <c r="J559" i="5"/>
  <c r="I559" i="5"/>
  <c r="H559" i="5"/>
  <c r="K558" i="5"/>
  <c r="J558" i="5"/>
  <c r="I558" i="5"/>
  <c r="H558" i="5"/>
  <c r="K557" i="5"/>
  <c r="J557" i="5"/>
  <c r="I557" i="5"/>
  <c r="H557" i="5"/>
  <c r="K556" i="5"/>
  <c r="J556" i="5"/>
  <c r="I556" i="5"/>
  <c r="H556" i="5"/>
  <c r="K555" i="5"/>
  <c r="J555" i="5"/>
  <c r="I555" i="5"/>
  <c r="H555" i="5"/>
  <c r="K554" i="5"/>
  <c r="J554" i="5"/>
  <c r="I554" i="5"/>
  <c r="H554" i="5"/>
  <c r="K553" i="5"/>
  <c r="J553" i="5"/>
  <c r="I553" i="5"/>
  <c r="H553" i="5"/>
  <c r="K552" i="5"/>
  <c r="J552" i="5"/>
  <c r="I552" i="5"/>
  <c r="H552" i="5"/>
  <c r="K551" i="5"/>
  <c r="J551" i="5"/>
  <c r="I551" i="5"/>
  <c r="H551" i="5"/>
  <c r="K550" i="5"/>
  <c r="J550" i="5"/>
  <c r="I550" i="5"/>
  <c r="H550" i="5"/>
  <c r="K549" i="5"/>
  <c r="J549" i="5"/>
  <c r="I549" i="5"/>
  <c r="H549" i="5"/>
  <c r="K548" i="5"/>
  <c r="J548" i="5"/>
  <c r="I548" i="5"/>
  <c r="H548" i="5"/>
  <c r="K547" i="5"/>
  <c r="J547" i="5"/>
  <c r="I547" i="5"/>
  <c r="H547" i="5"/>
  <c r="K546" i="5"/>
  <c r="J546" i="5"/>
  <c r="I546" i="5"/>
  <c r="H546" i="5"/>
  <c r="K545" i="5"/>
  <c r="J545" i="5"/>
  <c r="I545" i="5"/>
  <c r="H545" i="5"/>
  <c r="K544" i="5"/>
  <c r="J544" i="5"/>
  <c r="I544" i="5"/>
  <c r="H544" i="5"/>
  <c r="K543" i="5"/>
  <c r="J543" i="5"/>
  <c r="I543" i="5"/>
  <c r="H543" i="5"/>
  <c r="K542" i="5"/>
  <c r="J542" i="5"/>
  <c r="I542" i="5"/>
  <c r="H542" i="5"/>
  <c r="K541" i="5"/>
  <c r="J541" i="5"/>
  <c r="I541" i="5"/>
  <c r="H541" i="5"/>
  <c r="K540" i="5"/>
  <c r="J540" i="5"/>
  <c r="I540" i="5"/>
  <c r="H540" i="5"/>
  <c r="K539" i="5"/>
  <c r="J539" i="5"/>
  <c r="I539" i="5"/>
  <c r="H539" i="5"/>
  <c r="K538" i="5"/>
  <c r="J538" i="5"/>
  <c r="I538" i="5"/>
  <c r="H538" i="5"/>
  <c r="K537" i="5"/>
  <c r="J537" i="5"/>
  <c r="I537" i="5"/>
  <c r="H537" i="5"/>
  <c r="K536" i="5"/>
  <c r="J536" i="5"/>
  <c r="I536" i="5"/>
  <c r="H536" i="5"/>
  <c r="K535" i="5"/>
  <c r="J535" i="5"/>
  <c r="I535" i="5"/>
  <c r="H535" i="5"/>
  <c r="K534" i="5"/>
  <c r="J534" i="5"/>
  <c r="I534" i="5"/>
  <c r="H534" i="5"/>
  <c r="K533" i="5"/>
  <c r="J533" i="5"/>
  <c r="I533" i="5"/>
  <c r="H533" i="5"/>
  <c r="K532" i="5"/>
  <c r="J532" i="5"/>
  <c r="I532" i="5"/>
  <c r="H532" i="5"/>
  <c r="K531" i="5"/>
  <c r="J531" i="5"/>
  <c r="I531" i="5"/>
  <c r="H531" i="5"/>
  <c r="K530" i="5"/>
  <c r="J530" i="5"/>
  <c r="I530" i="5"/>
  <c r="H530" i="5"/>
  <c r="K529" i="5"/>
  <c r="J529" i="5"/>
  <c r="I529" i="5"/>
  <c r="H529" i="5"/>
  <c r="K528" i="5"/>
  <c r="J528" i="5"/>
  <c r="I528" i="5"/>
  <c r="H528" i="5"/>
  <c r="K527" i="5"/>
  <c r="J527" i="5"/>
  <c r="I527" i="5"/>
  <c r="H527" i="5"/>
  <c r="K526" i="5"/>
  <c r="J526" i="5"/>
  <c r="I526" i="5"/>
  <c r="H526" i="5"/>
  <c r="K525" i="5"/>
  <c r="J525" i="5"/>
  <c r="I525" i="5"/>
  <c r="H525" i="5"/>
  <c r="K524" i="5"/>
  <c r="J524" i="5"/>
  <c r="I524" i="5"/>
  <c r="H524" i="5"/>
  <c r="K523" i="5"/>
  <c r="J523" i="5"/>
  <c r="I523" i="5"/>
  <c r="H523" i="5"/>
  <c r="K522" i="5"/>
  <c r="J522" i="5"/>
  <c r="I522" i="5"/>
  <c r="H522" i="5"/>
  <c r="K521" i="5"/>
  <c r="J521" i="5"/>
  <c r="I521" i="5"/>
  <c r="H521" i="5"/>
  <c r="K520" i="5"/>
  <c r="J520" i="5"/>
  <c r="I520" i="5"/>
  <c r="H520" i="5"/>
  <c r="K519" i="5"/>
  <c r="J519" i="5"/>
  <c r="I519" i="5"/>
  <c r="H519" i="5"/>
  <c r="K518" i="5"/>
  <c r="J518" i="5"/>
  <c r="I518" i="5"/>
  <c r="H518" i="5"/>
  <c r="K517" i="5"/>
  <c r="J517" i="5"/>
  <c r="I517" i="5"/>
  <c r="H517" i="5"/>
  <c r="K516" i="5"/>
  <c r="J516" i="5"/>
  <c r="I516" i="5"/>
  <c r="H516" i="5"/>
  <c r="K515" i="5"/>
  <c r="J515" i="5"/>
  <c r="I515" i="5"/>
  <c r="H515" i="5"/>
  <c r="K514" i="5"/>
  <c r="J514" i="5"/>
  <c r="I514" i="5"/>
  <c r="H514" i="5"/>
  <c r="K513" i="5"/>
  <c r="J513" i="5"/>
  <c r="I513" i="5"/>
  <c r="H513" i="5"/>
  <c r="K512" i="5"/>
  <c r="J512" i="5"/>
  <c r="I512" i="5"/>
  <c r="H512" i="5"/>
  <c r="K511" i="5"/>
  <c r="J511" i="5"/>
  <c r="I511" i="5"/>
  <c r="H511" i="5"/>
  <c r="K510" i="5"/>
  <c r="J510" i="5"/>
  <c r="I510" i="5"/>
  <c r="H510" i="5"/>
  <c r="K509" i="5"/>
  <c r="J509" i="5"/>
  <c r="I509" i="5"/>
  <c r="H509" i="5"/>
  <c r="K508" i="5"/>
  <c r="J508" i="5"/>
  <c r="I508" i="5"/>
  <c r="H508" i="5"/>
  <c r="K507" i="5"/>
  <c r="J507" i="5"/>
  <c r="I507" i="5"/>
  <c r="H507" i="5"/>
  <c r="K506" i="5"/>
  <c r="J506" i="5"/>
  <c r="I506" i="5"/>
  <c r="H506" i="5"/>
  <c r="K505" i="5"/>
  <c r="J505" i="5"/>
  <c r="I505" i="5"/>
  <c r="H505" i="5"/>
  <c r="K504" i="5"/>
  <c r="J504" i="5"/>
  <c r="I504" i="5"/>
  <c r="H504" i="5"/>
  <c r="K503" i="5"/>
  <c r="J503" i="5"/>
  <c r="I503" i="5"/>
  <c r="H503" i="5"/>
  <c r="K502" i="5"/>
  <c r="J502" i="5"/>
  <c r="I502" i="5"/>
  <c r="H502" i="5"/>
  <c r="K501" i="5"/>
  <c r="J501" i="5"/>
  <c r="I501" i="5"/>
  <c r="H501" i="5"/>
  <c r="K500" i="5"/>
  <c r="J500" i="5"/>
  <c r="I500" i="5"/>
  <c r="H500" i="5"/>
  <c r="K499" i="5"/>
  <c r="J499" i="5"/>
  <c r="I499" i="5"/>
  <c r="H499" i="5"/>
  <c r="K498" i="5"/>
  <c r="J498" i="5"/>
  <c r="I498" i="5"/>
  <c r="H498" i="5"/>
  <c r="K497" i="5"/>
  <c r="J497" i="5"/>
  <c r="I497" i="5"/>
  <c r="H497" i="5"/>
  <c r="K496" i="5"/>
  <c r="J496" i="5"/>
  <c r="I496" i="5"/>
  <c r="H496" i="5"/>
  <c r="K495" i="5"/>
  <c r="J495" i="5"/>
  <c r="I495" i="5"/>
  <c r="H495" i="5"/>
  <c r="K494" i="5"/>
  <c r="J494" i="5"/>
  <c r="I494" i="5"/>
  <c r="H494" i="5"/>
  <c r="K493" i="5"/>
  <c r="J493" i="5"/>
  <c r="I493" i="5"/>
  <c r="H493" i="5"/>
  <c r="K492" i="5"/>
  <c r="J492" i="5"/>
  <c r="I492" i="5"/>
  <c r="H492" i="5"/>
  <c r="K491" i="5"/>
  <c r="J491" i="5"/>
  <c r="I491" i="5"/>
  <c r="H491" i="5"/>
  <c r="K490" i="5"/>
  <c r="J490" i="5"/>
  <c r="I490" i="5"/>
  <c r="H490" i="5"/>
  <c r="K489" i="5"/>
  <c r="J489" i="5"/>
  <c r="I489" i="5"/>
  <c r="H489" i="5"/>
  <c r="K488" i="5"/>
  <c r="J488" i="5"/>
  <c r="I488" i="5"/>
  <c r="H488" i="5"/>
  <c r="K487" i="5"/>
  <c r="J487" i="5"/>
  <c r="I487" i="5"/>
  <c r="H487" i="5"/>
  <c r="K486" i="5"/>
  <c r="J486" i="5"/>
  <c r="I486" i="5"/>
  <c r="H486" i="5"/>
  <c r="K485" i="5"/>
  <c r="J485" i="5"/>
  <c r="I485" i="5"/>
  <c r="H485" i="5"/>
  <c r="K484" i="5"/>
  <c r="J484" i="5"/>
  <c r="I484" i="5"/>
  <c r="H484" i="5"/>
  <c r="K483" i="5"/>
  <c r="J483" i="5"/>
  <c r="I483" i="5"/>
  <c r="H483" i="5"/>
  <c r="K482" i="5"/>
  <c r="J482" i="5"/>
  <c r="I482" i="5"/>
  <c r="H482" i="5"/>
  <c r="K481" i="5"/>
  <c r="J481" i="5"/>
  <c r="I481" i="5"/>
  <c r="H481" i="5"/>
  <c r="K480" i="5"/>
  <c r="J480" i="5"/>
  <c r="I480" i="5"/>
  <c r="H480" i="5"/>
  <c r="K479" i="5"/>
  <c r="J479" i="5"/>
  <c r="I479" i="5"/>
  <c r="H479" i="5"/>
  <c r="K478" i="5"/>
  <c r="J478" i="5"/>
  <c r="I478" i="5"/>
  <c r="H478" i="5"/>
  <c r="K477" i="5"/>
  <c r="J477" i="5"/>
  <c r="I477" i="5"/>
  <c r="H477" i="5"/>
  <c r="K476" i="5"/>
  <c r="J476" i="5"/>
  <c r="I476" i="5"/>
  <c r="H476" i="5"/>
  <c r="K475" i="5"/>
  <c r="J475" i="5"/>
  <c r="I475" i="5"/>
  <c r="H475" i="5"/>
  <c r="K474" i="5"/>
  <c r="J474" i="5"/>
  <c r="I474" i="5"/>
  <c r="H474" i="5"/>
  <c r="K473" i="5"/>
  <c r="J473" i="5"/>
  <c r="I473" i="5"/>
  <c r="H473" i="5"/>
  <c r="K472" i="5"/>
  <c r="J472" i="5"/>
  <c r="I472" i="5"/>
  <c r="H472" i="5"/>
  <c r="K471" i="5"/>
  <c r="J471" i="5"/>
  <c r="I471" i="5"/>
  <c r="H471" i="5"/>
  <c r="K470" i="5"/>
  <c r="J470" i="5"/>
  <c r="I470" i="5"/>
  <c r="H470" i="5"/>
  <c r="K469" i="5"/>
  <c r="J469" i="5"/>
  <c r="I469" i="5"/>
  <c r="H469" i="5"/>
  <c r="K468" i="5"/>
  <c r="J468" i="5"/>
  <c r="I468" i="5"/>
  <c r="H468" i="5"/>
  <c r="K467" i="5"/>
  <c r="J467" i="5"/>
  <c r="I467" i="5"/>
  <c r="H467" i="5"/>
  <c r="K466" i="5"/>
  <c r="J466" i="5"/>
  <c r="I466" i="5"/>
  <c r="H466" i="5"/>
  <c r="K465" i="5"/>
  <c r="J465" i="5"/>
  <c r="I465" i="5"/>
  <c r="H465" i="5"/>
  <c r="K464" i="5"/>
  <c r="J464" i="5"/>
  <c r="I464" i="5"/>
  <c r="H464" i="5"/>
  <c r="K463" i="5"/>
  <c r="J463" i="5"/>
  <c r="I463" i="5"/>
  <c r="H463" i="5"/>
  <c r="K462" i="5"/>
  <c r="J462" i="5"/>
  <c r="I462" i="5"/>
  <c r="H462" i="5"/>
  <c r="K461" i="5"/>
  <c r="J461" i="5"/>
  <c r="I461" i="5"/>
  <c r="H461" i="5"/>
  <c r="K460" i="5"/>
  <c r="J460" i="5"/>
  <c r="I460" i="5"/>
  <c r="H460" i="5"/>
  <c r="K459" i="5"/>
  <c r="J459" i="5"/>
  <c r="I459" i="5"/>
  <c r="H459" i="5"/>
  <c r="K458" i="5"/>
  <c r="J458" i="5"/>
  <c r="I458" i="5"/>
  <c r="H458" i="5"/>
  <c r="K457" i="5"/>
  <c r="J457" i="5"/>
  <c r="I457" i="5"/>
  <c r="H457" i="5"/>
  <c r="K456" i="5"/>
  <c r="J456" i="5"/>
  <c r="I456" i="5"/>
  <c r="H456" i="5"/>
  <c r="K455" i="5"/>
  <c r="J455" i="5"/>
  <c r="I455" i="5"/>
  <c r="H455" i="5"/>
  <c r="K454" i="5"/>
  <c r="J454" i="5"/>
  <c r="I454" i="5"/>
  <c r="H454" i="5"/>
  <c r="K453" i="5"/>
  <c r="J453" i="5"/>
  <c r="I453" i="5"/>
  <c r="H453" i="5"/>
  <c r="K452" i="5"/>
  <c r="J452" i="5"/>
  <c r="I452" i="5"/>
  <c r="H452" i="5"/>
  <c r="K451" i="5"/>
  <c r="J451" i="5"/>
  <c r="I451" i="5"/>
  <c r="H451" i="5"/>
  <c r="K450" i="5"/>
  <c r="J450" i="5"/>
  <c r="I450" i="5"/>
  <c r="H450" i="5"/>
  <c r="K449" i="5"/>
  <c r="J449" i="5"/>
  <c r="I449" i="5"/>
  <c r="H449" i="5"/>
  <c r="K448" i="5"/>
  <c r="J448" i="5"/>
  <c r="I448" i="5"/>
  <c r="H448" i="5"/>
  <c r="K447" i="5"/>
  <c r="J447" i="5"/>
  <c r="I447" i="5"/>
  <c r="H447" i="5"/>
  <c r="K446" i="5"/>
  <c r="J446" i="5"/>
  <c r="I446" i="5"/>
  <c r="H446" i="5"/>
  <c r="K445" i="5"/>
  <c r="J445" i="5"/>
  <c r="I445" i="5"/>
  <c r="H445" i="5"/>
  <c r="K444" i="5"/>
  <c r="J444" i="5"/>
  <c r="I444" i="5"/>
  <c r="H444" i="5"/>
  <c r="K443" i="5"/>
  <c r="J443" i="5"/>
  <c r="I443" i="5"/>
  <c r="H443" i="5"/>
  <c r="K442" i="5"/>
  <c r="J442" i="5"/>
  <c r="I442" i="5"/>
  <c r="H442" i="5"/>
  <c r="K441" i="5"/>
  <c r="J441" i="5"/>
  <c r="I441" i="5"/>
  <c r="H441" i="5"/>
  <c r="K440" i="5"/>
  <c r="J440" i="5"/>
  <c r="I440" i="5"/>
  <c r="H440" i="5"/>
  <c r="K439" i="5"/>
  <c r="J439" i="5"/>
  <c r="I439" i="5"/>
  <c r="H439" i="5"/>
  <c r="K438" i="5"/>
  <c r="J438" i="5"/>
  <c r="I438" i="5"/>
  <c r="H438" i="5"/>
  <c r="K437" i="5"/>
  <c r="J437" i="5"/>
  <c r="I437" i="5"/>
  <c r="H437" i="5"/>
  <c r="K436" i="5"/>
  <c r="J436" i="5"/>
  <c r="I436" i="5"/>
  <c r="H436" i="5"/>
  <c r="K435" i="5"/>
  <c r="J435" i="5"/>
  <c r="I435" i="5"/>
  <c r="H435" i="5"/>
  <c r="K434" i="5"/>
  <c r="J434" i="5"/>
  <c r="I434" i="5"/>
  <c r="H434" i="5"/>
  <c r="K433" i="5"/>
  <c r="J433" i="5"/>
  <c r="I433" i="5"/>
  <c r="H433" i="5"/>
  <c r="K432" i="5"/>
  <c r="J432" i="5"/>
  <c r="I432" i="5"/>
  <c r="H432" i="5"/>
  <c r="K431" i="5"/>
  <c r="J431" i="5"/>
  <c r="I431" i="5"/>
  <c r="H431" i="5"/>
  <c r="K430" i="5"/>
  <c r="J430" i="5"/>
  <c r="I430" i="5"/>
  <c r="H430" i="5"/>
  <c r="K429" i="5"/>
  <c r="J429" i="5"/>
  <c r="I429" i="5"/>
  <c r="H429" i="5"/>
  <c r="K428" i="5"/>
  <c r="J428" i="5"/>
  <c r="I428" i="5"/>
  <c r="H428" i="5"/>
  <c r="K427" i="5"/>
  <c r="J427" i="5"/>
  <c r="I427" i="5"/>
  <c r="H427" i="5"/>
  <c r="K426" i="5"/>
  <c r="J426" i="5"/>
  <c r="I426" i="5"/>
  <c r="H426" i="5"/>
  <c r="K425" i="5"/>
  <c r="J425" i="5"/>
  <c r="I425" i="5"/>
  <c r="H425" i="5"/>
  <c r="K424" i="5"/>
  <c r="J424" i="5"/>
  <c r="I424" i="5"/>
  <c r="H424" i="5"/>
  <c r="K423" i="5"/>
  <c r="J423" i="5"/>
  <c r="I423" i="5"/>
  <c r="H423" i="5"/>
  <c r="K422" i="5"/>
  <c r="J422" i="5"/>
  <c r="I422" i="5"/>
  <c r="H422" i="5"/>
  <c r="K421" i="5"/>
  <c r="J421" i="5"/>
  <c r="I421" i="5"/>
  <c r="H421" i="5"/>
  <c r="K420" i="5"/>
  <c r="J420" i="5"/>
  <c r="I420" i="5"/>
  <c r="H420" i="5"/>
  <c r="K419" i="5"/>
  <c r="J419" i="5"/>
  <c r="I419" i="5"/>
  <c r="H419" i="5"/>
  <c r="K418" i="5"/>
  <c r="J418" i="5"/>
  <c r="I418" i="5"/>
  <c r="H418" i="5"/>
  <c r="K417" i="5"/>
  <c r="J417" i="5"/>
  <c r="I417" i="5"/>
  <c r="H417" i="5"/>
  <c r="K416" i="5"/>
  <c r="J416" i="5"/>
  <c r="I416" i="5"/>
  <c r="H416" i="5"/>
  <c r="K415" i="5"/>
  <c r="J415" i="5"/>
  <c r="I415" i="5"/>
  <c r="H415" i="5"/>
  <c r="K414" i="5"/>
  <c r="J414" i="5"/>
  <c r="I414" i="5"/>
  <c r="H414" i="5"/>
  <c r="K413" i="5"/>
  <c r="J413" i="5"/>
  <c r="I413" i="5"/>
  <c r="H413" i="5"/>
  <c r="K412" i="5"/>
  <c r="J412" i="5"/>
  <c r="I412" i="5"/>
  <c r="H412" i="5"/>
  <c r="K411" i="5"/>
  <c r="J411" i="5"/>
  <c r="I411" i="5"/>
  <c r="H411" i="5"/>
  <c r="K410" i="5"/>
  <c r="J410" i="5"/>
  <c r="I410" i="5"/>
  <c r="H410" i="5"/>
  <c r="K409" i="5"/>
  <c r="J409" i="5"/>
  <c r="I409" i="5"/>
  <c r="H409" i="5"/>
  <c r="K408" i="5"/>
  <c r="J408" i="5"/>
  <c r="I408" i="5"/>
  <c r="H408" i="5"/>
  <c r="K407" i="5"/>
  <c r="J407" i="5"/>
  <c r="I407" i="5"/>
  <c r="H407" i="5"/>
  <c r="K406" i="5"/>
  <c r="J406" i="5"/>
  <c r="I406" i="5"/>
  <c r="H406" i="5"/>
  <c r="K405" i="5"/>
  <c r="J405" i="5"/>
  <c r="I405" i="5"/>
  <c r="H405" i="5"/>
  <c r="K404" i="5"/>
  <c r="J404" i="5"/>
  <c r="I404" i="5"/>
  <c r="H404" i="5"/>
  <c r="K403" i="5"/>
  <c r="J403" i="5"/>
  <c r="I403" i="5"/>
  <c r="H403" i="5"/>
  <c r="K402" i="5"/>
  <c r="J402" i="5"/>
  <c r="I402" i="5"/>
  <c r="H402" i="5"/>
  <c r="K401" i="5"/>
  <c r="J401" i="5"/>
  <c r="I401" i="5"/>
  <c r="H401" i="5"/>
  <c r="K400" i="5"/>
  <c r="J400" i="5"/>
  <c r="I400" i="5"/>
  <c r="H400" i="5"/>
  <c r="K399" i="5"/>
  <c r="J399" i="5"/>
  <c r="I399" i="5"/>
  <c r="H399" i="5"/>
  <c r="K398" i="5"/>
  <c r="J398" i="5"/>
  <c r="I398" i="5"/>
  <c r="H398" i="5"/>
  <c r="K397" i="5"/>
  <c r="J397" i="5"/>
  <c r="I397" i="5"/>
  <c r="H397" i="5"/>
  <c r="K396" i="5"/>
  <c r="J396" i="5"/>
  <c r="I396" i="5"/>
  <c r="H396" i="5"/>
  <c r="K395" i="5"/>
  <c r="J395" i="5"/>
  <c r="I395" i="5"/>
  <c r="H395" i="5"/>
  <c r="K394" i="5"/>
  <c r="J394" i="5"/>
  <c r="I394" i="5"/>
  <c r="H394" i="5"/>
  <c r="K393" i="5"/>
  <c r="J393" i="5"/>
  <c r="I393" i="5"/>
  <c r="H393" i="5"/>
  <c r="K392" i="5"/>
  <c r="J392" i="5"/>
  <c r="I392" i="5"/>
  <c r="H392" i="5"/>
  <c r="K391" i="5"/>
  <c r="J391" i="5"/>
  <c r="I391" i="5"/>
  <c r="H391" i="5"/>
  <c r="K390" i="5"/>
  <c r="J390" i="5"/>
  <c r="I390" i="5"/>
  <c r="H390" i="5"/>
  <c r="K389" i="5"/>
  <c r="J389" i="5"/>
  <c r="I389" i="5"/>
  <c r="H389" i="5"/>
  <c r="K388" i="5"/>
  <c r="J388" i="5"/>
  <c r="I388" i="5"/>
  <c r="H388" i="5"/>
  <c r="K387" i="5"/>
  <c r="J387" i="5"/>
  <c r="I387" i="5"/>
  <c r="H387" i="5"/>
  <c r="K386" i="5"/>
  <c r="J386" i="5"/>
  <c r="I386" i="5"/>
  <c r="H386" i="5"/>
  <c r="K385" i="5"/>
  <c r="J385" i="5"/>
  <c r="I385" i="5"/>
  <c r="H385" i="5"/>
  <c r="K384" i="5"/>
  <c r="J384" i="5"/>
  <c r="I384" i="5"/>
  <c r="H384" i="5"/>
  <c r="K383" i="5"/>
  <c r="J383" i="5"/>
  <c r="I383" i="5"/>
  <c r="H383" i="5"/>
  <c r="K382" i="5"/>
  <c r="J382" i="5"/>
  <c r="I382" i="5"/>
  <c r="H382" i="5"/>
  <c r="K381" i="5"/>
  <c r="J381" i="5"/>
  <c r="I381" i="5"/>
  <c r="H381" i="5"/>
  <c r="K380" i="5"/>
  <c r="J380" i="5"/>
  <c r="I380" i="5"/>
  <c r="H380" i="5"/>
  <c r="K379" i="5"/>
  <c r="J379" i="5"/>
  <c r="I379" i="5"/>
  <c r="H379" i="5"/>
  <c r="K378" i="5"/>
  <c r="J378" i="5"/>
  <c r="I378" i="5"/>
  <c r="H378" i="5"/>
  <c r="K377" i="5"/>
  <c r="J377" i="5"/>
  <c r="I377" i="5"/>
  <c r="H377" i="5"/>
  <c r="K376" i="5"/>
  <c r="J376" i="5"/>
  <c r="I376" i="5"/>
  <c r="H376" i="5"/>
  <c r="K375" i="5"/>
  <c r="J375" i="5"/>
  <c r="I375" i="5"/>
  <c r="H375" i="5"/>
  <c r="K374" i="5"/>
  <c r="J374" i="5"/>
  <c r="I374" i="5"/>
  <c r="H374" i="5"/>
  <c r="K373" i="5"/>
  <c r="J373" i="5"/>
  <c r="I373" i="5"/>
  <c r="H373" i="5"/>
  <c r="K372" i="5"/>
  <c r="J372" i="5"/>
  <c r="I372" i="5"/>
  <c r="H372" i="5"/>
  <c r="K371" i="5"/>
  <c r="J371" i="5"/>
  <c r="I371" i="5"/>
  <c r="H371" i="5"/>
  <c r="K370" i="5"/>
  <c r="J370" i="5"/>
  <c r="I370" i="5"/>
  <c r="H370" i="5"/>
  <c r="K369" i="5"/>
  <c r="J369" i="5"/>
  <c r="I369" i="5"/>
  <c r="H369" i="5"/>
  <c r="K368" i="5"/>
  <c r="J368" i="5"/>
  <c r="I368" i="5"/>
  <c r="H368" i="5"/>
  <c r="K367" i="5"/>
  <c r="J367" i="5"/>
  <c r="I367" i="5"/>
  <c r="H367" i="5"/>
  <c r="K366" i="5"/>
  <c r="J366" i="5"/>
  <c r="I366" i="5"/>
  <c r="H366" i="5"/>
  <c r="K365" i="5"/>
  <c r="J365" i="5"/>
  <c r="I365" i="5"/>
  <c r="H365" i="5"/>
  <c r="K364" i="5"/>
  <c r="J364" i="5"/>
  <c r="I364" i="5"/>
  <c r="H364" i="5"/>
  <c r="K363" i="5"/>
  <c r="J363" i="5"/>
  <c r="I363" i="5"/>
  <c r="H363" i="5"/>
  <c r="K362" i="5"/>
  <c r="J362" i="5"/>
  <c r="I362" i="5"/>
  <c r="H362" i="5"/>
  <c r="K361" i="5"/>
  <c r="J361" i="5"/>
  <c r="I361" i="5"/>
  <c r="H361" i="5"/>
  <c r="K360" i="5"/>
  <c r="J360" i="5"/>
  <c r="I360" i="5"/>
  <c r="H360" i="5"/>
  <c r="K359" i="5"/>
  <c r="J359" i="5"/>
  <c r="I359" i="5"/>
  <c r="H359" i="5"/>
  <c r="K358" i="5"/>
  <c r="J358" i="5"/>
  <c r="I358" i="5"/>
  <c r="H358" i="5"/>
  <c r="K357" i="5"/>
  <c r="J357" i="5"/>
  <c r="I357" i="5"/>
  <c r="H357" i="5"/>
  <c r="K356" i="5"/>
  <c r="J356" i="5"/>
  <c r="I356" i="5"/>
  <c r="H356" i="5"/>
  <c r="K355" i="5"/>
  <c r="J355" i="5"/>
  <c r="I355" i="5"/>
  <c r="H355" i="5"/>
  <c r="K354" i="5"/>
  <c r="J354" i="5"/>
  <c r="I354" i="5"/>
  <c r="H354" i="5"/>
  <c r="K353" i="5"/>
  <c r="J353" i="5"/>
  <c r="I353" i="5"/>
  <c r="H353" i="5"/>
  <c r="K352" i="5"/>
  <c r="J352" i="5"/>
  <c r="I352" i="5"/>
  <c r="H352" i="5"/>
  <c r="K351" i="5"/>
  <c r="J351" i="5"/>
  <c r="I351" i="5"/>
  <c r="H351" i="5"/>
  <c r="K350" i="5"/>
  <c r="J350" i="5"/>
  <c r="I350" i="5"/>
  <c r="H350" i="5"/>
  <c r="K349" i="5"/>
  <c r="J349" i="5"/>
  <c r="I349" i="5"/>
  <c r="H349" i="5"/>
  <c r="K348" i="5"/>
  <c r="J348" i="5"/>
  <c r="I348" i="5"/>
  <c r="H348" i="5"/>
  <c r="K347" i="5"/>
  <c r="J347" i="5"/>
  <c r="I347" i="5"/>
  <c r="H347" i="5"/>
  <c r="K346" i="5"/>
  <c r="J346" i="5"/>
  <c r="I346" i="5"/>
  <c r="H346" i="5"/>
  <c r="K345" i="5"/>
  <c r="J345" i="5"/>
  <c r="I345" i="5"/>
  <c r="H345" i="5"/>
  <c r="K344" i="5"/>
  <c r="J344" i="5"/>
  <c r="I344" i="5"/>
  <c r="H344" i="5"/>
  <c r="K343" i="5"/>
  <c r="J343" i="5"/>
  <c r="I343" i="5"/>
  <c r="H343" i="5"/>
  <c r="K342" i="5"/>
  <c r="J342" i="5"/>
  <c r="I342" i="5"/>
  <c r="H342" i="5"/>
  <c r="K341" i="5"/>
  <c r="J341" i="5"/>
  <c r="I341" i="5"/>
  <c r="H341" i="5"/>
  <c r="K340" i="5"/>
  <c r="J340" i="5"/>
  <c r="I340" i="5"/>
  <c r="H340" i="5"/>
  <c r="K339" i="5"/>
  <c r="J339" i="5"/>
  <c r="I339" i="5"/>
  <c r="H339" i="5"/>
  <c r="K338" i="5"/>
  <c r="J338" i="5"/>
  <c r="I338" i="5"/>
  <c r="H338" i="5"/>
  <c r="K337" i="5"/>
  <c r="J337" i="5"/>
  <c r="I337" i="5"/>
  <c r="H337" i="5"/>
  <c r="K336" i="5"/>
  <c r="J336" i="5"/>
  <c r="I336" i="5"/>
  <c r="H336" i="5"/>
  <c r="K335" i="5"/>
  <c r="J335" i="5"/>
  <c r="I335" i="5"/>
  <c r="H335" i="5"/>
  <c r="K334" i="5"/>
  <c r="J334" i="5"/>
  <c r="I334" i="5"/>
  <c r="H334" i="5"/>
  <c r="K333" i="5"/>
  <c r="J333" i="5"/>
  <c r="I333" i="5"/>
  <c r="H333" i="5"/>
  <c r="K332" i="5"/>
  <c r="J332" i="5"/>
  <c r="I332" i="5"/>
  <c r="H332" i="5"/>
  <c r="K331" i="5"/>
  <c r="J331" i="5"/>
  <c r="I331" i="5"/>
  <c r="H331" i="5"/>
  <c r="K330" i="5"/>
  <c r="J330" i="5"/>
  <c r="I330" i="5"/>
  <c r="H330" i="5"/>
  <c r="K329" i="5"/>
  <c r="J329" i="5"/>
  <c r="I329" i="5"/>
  <c r="H329" i="5"/>
  <c r="K328" i="5"/>
  <c r="J328" i="5"/>
  <c r="I328" i="5"/>
  <c r="H328" i="5"/>
  <c r="K327" i="5"/>
  <c r="J327" i="5"/>
  <c r="I327" i="5"/>
  <c r="H327" i="5"/>
  <c r="K326" i="5"/>
  <c r="J326" i="5"/>
  <c r="I326" i="5"/>
  <c r="H326" i="5"/>
  <c r="K325" i="5"/>
  <c r="J325" i="5"/>
  <c r="I325" i="5"/>
  <c r="H325" i="5"/>
  <c r="K324" i="5"/>
  <c r="J324" i="5"/>
  <c r="I324" i="5"/>
  <c r="H324" i="5"/>
  <c r="K323" i="5"/>
  <c r="J323" i="5"/>
  <c r="I323" i="5"/>
  <c r="H323" i="5"/>
  <c r="K322" i="5"/>
  <c r="J322" i="5"/>
  <c r="I322" i="5"/>
  <c r="H322" i="5"/>
  <c r="K321" i="5"/>
  <c r="J321" i="5"/>
  <c r="I321" i="5"/>
  <c r="H321" i="5"/>
  <c r="K320" i="5"/>
  <c r="J320" i="5"/>
  <c r="I320" i="5"/>
  <c r="H320" i="5"/>
  <c r="K319" i="5"/>
  <c r="J319" i="5"/>
  <c r="I319" i="5"/>
  <c r="H319" i="5"/>
  <c r="K318" i="5"/>
  <c r="J318" i="5"/>
  <c r="I318" i="5"/>
  <c r="H318" i="5"/>
  <c r="K317" i="5"/>
  <c r="J317" i="5"/>
  <c r="I317" i="5"/>
  <c r="H317" i="5"/>
  <c r="K316" i="5"/>
  <c r="J316" i="5"/>
  <c r="I316" i="5"/>
  <c r="H316" i="5"/>
  <c r="K315" i="5"/>
  <c r="J315" i="5"/>
  <c r="I315" i="5"/>
  <c r="H315" i="5"/>
  <c r="K314" i="5"/>
  <c r="J314" i="5"/>
  <c r="I314" i="5"/>
  <c r="H314" i="5"/>
  <c r="K313" i="5"/>
  <c r="J313" i="5"/>
  <c r="I313" i="5"/>
  <c r="H313" i="5"/>
  <c r="K312" i="5"/>
  <c r="J312" i="5"/>
  <c r="I312" i="5"/>
  <c r="H312" i="5"/>
  <c r="K311" i="5"/>
  <c r="J311" i="5"/>
  <c r="I311" i="5"/>
  <c r="H311" i="5"/>
  <c r="K310" i="5"/>
  <c r="J310" i="5"/>
  <c r="I310" i="5"/>
  <c r="H310" i="5"/>
  <c r="K309" i="5"/>
  <c r="J309" i="5"/>
  <c r="I309" i="5"/>
  <c r="H309" i="5"/>
  <c r="K308" i="5"/>
  <c r="J308" i="5"/>
  <c r="I308" i="5"/>
  <c r="H308" i="5"/>
  <c r="K307" i="5"/>
  <c r="J307" i="5"/>
  <c r="I307" i="5"/>
  <c r="H307" i="5"/>
  <c r="K306" i="5"/>
  <c r="J306" i="5"/>
  <c r="I306" i="5"/>
  <c r="H306" i="5"/>
  <c r="K305" i="5"/>
  <c r="J305" i="5"/>
  <c r="I305" i="5"/>
  <c r="H305" i="5"/>
  <c r="K304" i="5"/>
  <c r="J304" i="5"/>
  <c r="I304" i="5"/>
  <c r="H304" i="5"/>
  <c r="K303" i="5"/>
  <c r="J303" i="5"/>
  <c r="I303" i="5"/>
  <c r="H303" i="5"/>
  <c r="K302" i="5"/>
  <c r="J302" i="5"/>
  <c r="I302" i="5"/>
  <c r="H302" i="5"/>
  <c r="K301" i="5"/>
  <c r="J301" i="5"/>
  <c r="I301" i="5"/>
  <c r="H301" i="5"/>
  <c r="K300" i="5"/>
  <c r="J300" i="5"/>
  <c r="I300" i="5"/>
  <c r="H300" i="5"/>
  <c r="K299" i="5"/>
  <c r="J299" i="5"/>
  <c r="I299" i="5"/>
  <c r="H299" i="5"/>
  <c r="K298" i="5"/>
  <c r="J298" i="5"/>
  <c r="I298" i="5"/>
  <c r="H298" i="5"/>
  <c r="K297" i="5"/>
  <c r="J297" i="5"/>
  <c r="I297" i="5"/>
  <c r="H297" i="5"/>
  <c r="K296" i="5"/>
  <c r="J296" i="5"/>
  <c r="I296" i="5"/>
  <c r="H296" i="5"/>
  <c r="K295" i="5"/>
  <c r="J295" i="5"/>
  <c r="I295" i="5"/>
  <c r="H295" i="5"/>
  <c r="K294" i="5"/>
  <c r="J294" i="5"/>
  <c r="I294" i="5"/>
  <c r="H294" i="5"/>
  <c r="K293" i="5"/>
  <c r="J293" i="5"/>
  <c r="I293" i="5"/>
  <c r="H293" i="5"/>
  <c r="K292" i="5"/>
  <c r="J292" i="5"/>
  <c r="I292" i="5"/>
  <c r="H292" i="5"/>
  <c r="K291" i="5"/>
  <c r="J291" i="5"/>
  <c r="I291" i="5"/>
  <c r="H291" i="5"/>
  <c r="K290" i="5"/>
  <c r="J290" i="5"/>
  <c r="I290" i="5"/>
  <c r="H290" i="5"/>
  <c r="K289" i="5"/>
  <c r="J289" i="5"/>
  <c r="I289" i="5"/>
  <c r="H289" i="5"/>
  <c r="K288" i="5"/>
  <c r="J288" i="5"/>
  <c r="I288" i="5"/>
  <c r="H288" i="5"/>
  <c r="K287" i="5"/>
  <c r="J287" i="5"/>
  <c r="I287" i="5"/>
  <c r="H287" i="5"/>
  <c r="K286" i="5"/>
  <c r="J286" i="5"/>
  <c r="I286" i="5"/>
  <c r="H286" i="5"/>
  <c r="K285" i="5"/>
  <c r="J285" i="5"/>
  <c r="I285" i="5"/>
  <c r="H285" i="5"/>
  <c r="K284" i="5"/>
  <c r="J284" i="5"/>
  <c r="I284" i="5"/>
  <c r="H284" i="5"/>
  <c r="K283" i="5"/>
  <c r="J283" i="5"/>
  <c r="I283" i="5"/>
  <c r="H283" i="5"/>
  <c r="K282" i="5"/>
  <c r="J282" i="5"/>
  <c r="I282" i="5"/>
  <c r="H282" i="5"/>
  <c r="K281" i="5"/>
  <c r="J281" i="5"/>
  <c r="I281" i="5"/>
  <c r="H281" i="5"/>
  <c r="K280" i="5"/>
  <c r="J280" i="5"/>
  <c r="I280" i="5"/>
  <c r="H280" i="5"/>
  <c r="K279" i="5"/>
  <c r="J279" i="5"/>
  <c r="I279" i="5"/>
  <c r="H279" i="5"/>
  <c r="K278" i="5"/>
  <c r="J278" i="5"/>
  <c r="I278" i="5"/>
  <c r="H278" i="5"/>
  <c r="K277" i="5"/>
  <c r="J277" i="5"/>
  <c r="I277" i="5"/>
  <c r="H277" i="5"/>
  <c r="K276" i="5"/>
  <c r="J276" i="5"/>
  <c r="I276" i="5"/>
  <c r="H276" i="5"/>
  <c r="K275" i="5"/>
  <c r="J275" i="5"/>
  <c r="I275" i="5"/>
  <c r="H275" i="5"/>
  <c r="K274" i="5"/>
  <c r="J274" i="5"/>
  <c r="I274" i="5"/>
  <c r="H274" i="5"/>
  <c r="K273" i="5"/>
  <c r="J273" i="5"/>
  <c r="I273" i="5"/>
  <c r="H273" i="5"/>
  <c r="K272" i="5"/>
  <c r="J272" i="5"/>
  <c r="I272" i="5"/>
  <c r="H272" i="5"/>
  <c r="K271" i="5"/>
  <c r="J271" i="5"/>
  <c r="I271" i="5"/>
  <c r="H271" i="5"/>
  <c r="K270" i="5"/>
  <c r="J270" i="5"/>
  <c r="I270" i="5"/>
  <c r="H270" i="5"/>
  <c r="K269" i="5"/>
  <c r="J269" i="5"/>
  <c r="I269" i="5"/>
  <c r="H269" i="5"/>
  <c r="K268" i="5"/>
  <c r="J268" i="5"/>
  <c r="I268" i="5"/>
  <c r="H268" i="5"/>
  <c r="K267" i="5"/>
  <c r="J267" i="5"/>
  <c r="I267" i="5"/>
  <c r="H267" i="5"/>
  <c r="K266" i="5"/>
  <c r="J266" i="5"/>
  <c r="I266" i="5"/>
  <c r="H266" i="5"/>
  <c r="K265" i="5"/>
  <c r="J265" i="5"/>
  <c r="I265" i="5"/>
  <c r="H265" i="5"/>
  <c r="K264" i="5"/>
  <c r="J264" i="5"/>
  <c r="I264" i="5"/>
  <c r="H264" i="5"/>
  <c r="K263" i="5"/>
  <c r="J263" i="5"/>
  <c r="I263" i="5"/>
  <c r="H263" i="5"/>
  <c r="K262" i="5"/>
  <c r="J262" i="5"/>
  <c r="I262" i="5"/>
  <c r="H262" i="5"/>
  <c r="K261" i="5"/>
  <c r="J261" i="5"/>
  <c r="I261" i="5"/>
  <c r="H261" i="5"/>
  <c r="K260" i="5"/>
  <c r="J260" i="5"/>
  <c r="I260" i="5"/>
  <c r="H260" i="5"/>
  <c r="K259" i="5"/>
  <c r="J259" i="5"/>
  <c r="I259" i="5"/>
  <c r="H259" i="5"/>
  <c r="K258" i="5"/>
  <c r="J258" i="5"/>
  <c r="I258" i="5"/>
  <c r="H258" i="5"/>
  <c r="K257" i="5"/>
  <c r="J257" i="5"/>
  <c r="I257" i="5"/>
  <c r="H257" i="5"/>
  <c r="K256" i="5"/>
  <c r="J256" i="5"/>
  <c r="I256" i="5"/>
  <c r="H256" i="5"/>
  <c r="K255" i="5"/>
  <c r="J255" i="5"/>
  <c r="I255" i="5"/>
  <c r="H255" i="5"/>
  <c r="K254" i="5"/>
  <c r="J254" i="5"/>
  <c r="I254" i="5"/>
  <c r="H254" i="5"/>
  <c r="K253" i="5"/>
  <c r="J253" i="5"/>
  <c r="I253" i="5"/>
  <c r="H253" i="5"/>
  <c r="K252" i="5"/>
  <c r="J252" i="5"/>
  <c r="I252" i="5"/>
  <c r="H252" i="5"/>
  <c r="K251" i="5"/>
  <c r="J251" i="5"/>
  <c r="I251" i="5"/>
  <c r="H251" i="5"/>
  <c r="K250" i="5"/>
  <c r="J250" i="5"/>
  <c r="I250" i="5"/>
  <c r="H250" i="5"/>
  <c r="K249" i="5"/>
  <c r="J249" i="5"/>
  <c r="I249" i="5"/>
  <c r="H249" i="5"/>
  <c r="K248" i="5"/>
  <c r="J248" i="5"/>
  <c r="I248" i="5"/>
  <c r="H248" i="5"/>
  <c r="K247" i="5"/>
  <c r="J247" i="5"/>
  <c r="I247" i="5"/>
  <c r="H247" i="5"/>
  <c r="K246" i="5"/>
  <c r="J246" i="5"/>
  <c r="I246" i="5"/>
  <c r="H246" i="5"/>
  <c r="K245" i="5"/>
  <c r="J245" i="5"/>
  <c r="I245" i="5"/>
  <c r="H245" i="5"/>
  <c r="K244" i="5"/>
  <c r="J244" i="5"/>
  <c r="I244" i="5"/>
  <c r="H244" i="5"/>
  <c r="K243" i="5"/>
  <c r="J243" i="5"/>
  <c r="I243" i="5"/>
  <c r="H243" i="5"/>
  <c r="K242" i="5"/>
  <c r="J242" i="5"/>
  <c r="I242" i="5"/>
  <c r="H242" i="5"/>
  <c r="K241" i="5"/>
  <c r="J241" i="5"/>
  <c r="I241" i="5"/>
  <c r="H241" i="5"/>
  <c r="K240" i="5"/>
  <c r="J240" i="5"/>
  <c r="I240" i="5"/>
  <c r="H240" i="5"/>
  <c r="K239" i="5"/>
  <c r="J239" i="5"/>
  <c r="I239" i="5"/>
  <c r="H239" i="5"/>
  <c r="K238" i="5"/>
  <c r="J238" i="5"/>
  <c r="I238" i="5"/>
  <c r="H238" i="5"/>
  <c r="K237" i="5"/>
  <c r="J237" i="5"/>
  <c r="I237" i="5"/>
  <c r="H237" i="5"/>
  <c r="K236" i="5"/>
  <c r="J236" i="5"/>
  <c r="I236" i="5"/>
  <c r="H236" i="5"/>
  <c r="K235" i="5"/>
  <c r="J235" i="5"/>
  <c r="I235" i="5"/>
  <c r="H235" i="5"/>
  <c r="K234" i="5"/>
  <c r="J234" i="5"/>
  <c r="I234" i="5"/>
  <c r="H234" i="5"/>
  <c r="K233" i="5"/>
  <c r="J233" i="5"/>
  <c r="I233" i="5"/>
  <c r="H233" i="5"/>
  <c r="K232" i="5"/>
  <c r="J232" i="5"/>
  <c r="I232" i="5"/>
  <c r="H232" i="5"/>
  <c r="K231" i="5"/>
  <c r="J231" i="5"/>
  <c r="I231" i="5"/>
  <c r="H231" i="5"/>
  <c r="K230" i="5"/>
  <c r="J230" i="5"/>
  <c r="I230" i="5"/>
  <c r="H230" i="5"/>
  <c r="K229" i="5"/>
  <c r="J229" i="5"/>
  <c r="I229" i="5"/>
  <c r="H229" i="5"/>
  <c r="K228" i="5"/>
  <c r="J228" i="5"/>
  <c r="I228" i="5"/>
  <c r="H228" i="5"/>
  <c r="K227" i="5"/>
  <c r="J227" i="5"/>
  <c r="I227" i="5"/>
  <c r="H227" i="5"/>
  <c r="K226" i="5"/>
  <c r="J226" i="5"/>
  <c r="I226" i="5"/>
  <c r="H226" i="5"/>
  <c r="K225" i="5"/>
  <c r="J225" i="5"/>
  <c r="I225" i="5"/>
  <c r="H225" i="5"/>
  <c r="K224" i="5"/>
  <c r="J224" i="5"/>
  <c r="I224" i="5"/>
  <c r="H224" i="5"/>
  <c r="K223" i="5"/>
  <c r="J223" i="5"/>
  <c r="I223" i="5"/>
  <c r="H223" i="5"/>
  <c r="K222" i="5"/>
  <c r="J222" i="5"/>
  <c r="I222" i="5"/>
  <c r="H222" i="5"/>
  <c r="K221" i="5"/>
  <c r="J221" i="5"/>
  <c r="I221" i="5"/>
  <c r="H221" i="5"/>
  <c r="K220" i="5"/>
  <c r="J220" i="5"/>
  <c r="I220" i="5"/>
  <c r="H220" i="5"/>
  <c r="K219" i="5"/>
  <c r="J219" i="5"/>
  <c r="I219" i="5"/>
  <c r="H219" i="5"/>
  <c r="K218" i="5"/>
  <c r="J218" i="5"/>
  <c r="I218" i="5"/>
  <c r="H218" i="5"/>
  <c r="K217" i="5"/>
  <c r="J217" i="5"/>
  <c r="I217" i="5"/>
  <c r="H217" i="5"/>
  <c r="K216" i="5"/>
  <c r="J216" i="5"/>
  <c r="I216" i="5"/>
  <c r="H216" i="5"/>
  <c r="K215" i="5"/>
  <c r="J215" i="5"/>
  <c r="I215" i="5"/>
  <c r="H215" i="5"/>
  <c r="K214" i="5"/>
  <c r="J214" i="5"/>
  <c r="I214" i="5"/>
  <c r="H214" i="5"/>
  <c r="K213" i="5"/>
  <c r="J213" i="5"/>
  <c r="I213" i="5"/>
  <c r="H213" i="5"/>
  <c r="K212" i="5"/>
  <c r="J212" i="5"/>
  <c r="I212" i="5"/>
  <c r="H212" i="5"/>
  <c r="K211" i="5"/>
  <c r="J211" i="5"/>
  <c r="I211" i="5"/>
  <c r="H211" i="5"/>
  <c r="K210" i="5"/>
  <c r="J210" i="5"/>
  <c r="I210" i="5"/>
  <c r="H210" i="5"/>
  <c r="K209" i="5"/>
  <c r="J209" i="5"/>
  <c r="I209" i="5"/>
  <c r="H209" i="5"/>
  <c r="K208" i="5"/>
  <c r="J208" i="5"/>
  <c r="I208" i="5"/>
  <c r="H208" i="5"/>
  <c r="K207" i="5"/>
  <c r="J207" i="5"/>
  <c r="I207" i="5"/>
  <c r="H207" i="5"/>
  <c r="K206" i="5"/>
  <c r="J206" i="5"/>
  <c r="I206" i="5"/>
  <c r="H206" i="5"/>
  <c r="K205" i="5"/>
  <c r="J205" i="5"/>
  <c r="I205" i="5"/>
  <c r="H205" i="5"/>
  <c r="K204" i="5"/>
  <c r="J204" i="5"/>
  <c r="I204" i="5"/>
  <c r="H204" i="5"/>
  <c r="K203" i="5"/>
  <c r="J203" i="5"/>
  <c r="I203" i="5"/>
  <c r="H203" i="5"/>
  <c r="K202" i="5"/>
  <c r="J202" i="5"/>
  <c r="I202" i="5"/>
  <c r="H202" i="5"/>
  <c r="K201" i="5"/>
  <c r="J201" i="5"/>
  <c r="I201" i="5"/>
  <c r="H201" i="5"/>
  <c r="K200" i="5"/>
  <c r="J200" i="5"/>
  <c r="I200" i="5"/>
  <c r="H200" i="5"/>
  <c r="K199" i="5"/>
  <c r="J199" i="5"/>
  <c r="I199" i="5"/>
  <c r="H199" i="5"/>
  <c r="K198" i="5"/>
  <c r="J198" i="5"/>
  <c r="I198" i="5"/>
  <c r="H198" i="5"/>
  <c r="K197" i="5"/>
  <c r="J197" i="5"/>
  <c r="I197" i="5"/>
  <c r="H197" i="5"/>
  <c r="K196" i="5"/>
  <c r="J196" i="5"/>
  <c r="I196" i="5"/>
  <c r="H196" i="5"/>
  <c r="K195" i="5"/>
  <c r="J195" i="5"/>
  <c r="I195" i="5"/>
  <c r="H195" i="5"/>
  <c r="K194" i="5"/>
  <c r="J194" i="5"/>
  <c r="I194" i="5"/>
  <c r="H194" i="5"/>
  <c r="K193" i="5"/>
  <c r="J193" i="5"/>
  <c r="I193" i="5"/>
  <c r="H193" i="5"/>
  <c r="K192" i="5"/>
  <c r="J192" i="5"/>
  <c r="I192" i="5"/>
  <c r="H192" i="5"/>
  <c r="K191" i="5"/>
  <c r="J191" i="5"/>
  <c r="I191" i="5"/>
  <c r="H191" i="5"/>
  <c r="K190" i="5"/>
  <c r="J190" i="5"/>
  <c r="I190" i="5"/>
  <c r="H190" i="5"/>
  <c r="K189" i="5"/>
  <c r="J189" i="5"/>
  <c r="I189" i="5"/>
  <c r="H189" i="5"/>
  <c r="K188" i="5"/>
  <c r="J188" i="5"/>
  <c r="I188" i="5"/>
  <c r="H188" i="5"/>
  <c r="K187" i="5"/>
  <c r="J187" i="5"/>
  <c r="I187" i="5"/>
  <c r="H187" i="5"/>
  <c r="K186" i="5"/>
  <c r="J186" i="5"/>
  <c r="I186" i="5"/>
  <c r="H186" i="5"/>
  <c r="K185" i="5"/>
  <c r="J185" i="5"/>
  <c r="I185" i="5"/>
  <c r="H185" i="5"/>
  <c r="K184" i="5"/>
  <c r="J184" i="5"/>
  <c r="I184" i="5"/>
  <c r="H184" i="5"/>
  <c r="K183" i="5"/>
  <c r="J183" i="5"/>
  <c r="I183" i="5"/>
  <c r="H183" i="5"/>
  <c r="K182" i="5"/>
  <c r="J182" i="5"/>
  <c r="I182" i="5"/>
  <c r="H182" i="5"/>
  <c r="K181" i="5"/>
  <c r="J181" i="5"/>
  <c r="I181" i="5"/>
  <c r="H181" i="5"/>
  <c r="K180" i="5"/>
  <c r="J180" i="5"/>
  <c r="I180" i="5"/>
  <c r="H180" i="5"/>
  <c r="K179" i="5"/>
  <c r="J179" i="5"/>
  <c r="I179" i="5"/>
  <c r="H179" i="5"/>
  <c r="K178" i="5"/>
  <c r="J178" i="5"/>
  <c r="I178" i="5"/>
  <c r="H178" i="5"/>
  <c r="K177" i="5"/>
  <c r="J177" i="5"/>
  <c r="I177" i="5"/>
  <c r="H177" i="5"/>
  <c r="K176" i="5"/>
  <c r="J176" i="5"/>
  <c r="I176" i="5"/>
  <c r="H176" i="5"/>
  <c r="K175" i="5"/>
  <c r="J175" i="5"/>
  <c r="I175" i="5"/>
  <c r="H175" i="5"/>
  <c r="K174" i="5"/>
  <c r="J174" i="5"/>
  <c r="I174" i="5"/>
  <c r="H174" i="5"/>
  <c r="K173" i="5"/>
  <c r="J173" i="5"/>
  <c r="I173" i="5"/>
  <c r="H173" i="5"/>
  <c r="K172" i="5"/>
  <c r="J172" i="5"/>
  <c r="I172" i="5"/>
  <c r="H172" i="5"/>
  <c r="K171" i="5"/>
  <c r="J171" i="5"/>
  <c r="I171" i="5"/>
  <c r="H171" i="5"/>
  <c r="K170" i="5"/>
  <c r="J170" i="5"/>
  <c r="I170" i="5"/>
  <c r="H170" i="5"/>
  <c r="K169" i="5"/>
  <c r="J169" i="5"/>
  <c r="I169" i="5"/>
  <c r="H169" i="5"/>
  <c r="K168" i="5"/>
  <c r="J168" i="5"/>
  <c r="I168" i="5"/>
  <c r="H168" i="5"/>
  <c r="K167" i="5"/>
  <c r="J167" i="5"/>
  <c r="I167" i="5"/>
  <c r="H167" i="5"/>
  <c r="K166" i="5"/>
  <c r="J166" i="5"/>
  <c r="I166" i="5"/>
  <c r="H166" i="5"/>
  <c r="K165" i="5"/>
  <c r="J165" i="5"/>
  <c r="I165" i="5"/>
  <c r="H165" i="5"/>
  <c r="K164" i="5"/>
  <c r="J164" i="5"/>
  <c r="I164" i="5"/>
  <c r="H164" i="5"/>
  <c r="K163" i="5"/>
  <c r="J163" i="5"/>
  <c r="I163" i="5"/>
  <c r="H163" i="5"/>
  <c r="K162" i="5"/>
  <c r="J162" i="5"/>
  <c r="I162" i="5"/>
  <c r="H162" i="5"/>
  <c r="K161" i="5"/>
  <c r="J161" i="5"/>
  <c r="I161" i="5"/>
  <c r="H161" i="5"/>
  <c r="K160" i="5"/>
  <c r="J160" i="5"/>
  <c r="I160" i="5"/>
  <c r="H160" i="5"/>
  <c r="K159" i="5"/>
  <c r="J159" i="5"/>
  <c r="I159" i="5"/>
  <c r="H159" i="5"/>
  <c r="K158" i="5"/>
  <c r="J158" i="5"/>
  <c r="I158" i="5"/>
  <c r="H158" i="5"/>
  <c r="K157" i="5"/>
  <c r="J157" i="5"/>
  <c r="I157" i="5"/>
  <c r="H157" i="5"/>
  <c r="K156" i="5"/>
  <c r="J156" i="5"/>
  <c r="I156" i="5"/>
  <c r="H156" i="5"/>
  <c r="K155" i="5"/>
  <c r="J155" i="5"/>
  <c r="I155" i="5"/>
  <c r="H155" i="5"/>
  <c r="K154" i="5"/>
  <c r="J154" i="5"/>
  <c r="I154" i="5"/>
  <c r="H154" i="5"/>
  <c r="K153" i="5"/>
  <c r="J153" i="5"/>
  <c r="I153" i="5"/>
  <c r="H153" i="5"/>
  <c r="K152" i="5"/>
  <c r="J152" i="5"/>
  <c r="I152" i="5"/>
  <c r="H152" i="5"/>
  <c r="K151" i="5"/>
  <c r="J151" i="5"/>
  <c r="I151" i="5"/>
  <c r="H151" i="5"/>
  <c r="K150" i="5"/>
  <c r="J150" i="5"/>
  <c r="I150" i="5"/>
  <c r="H150" i="5"/>
  <c r="K149" i="5"/>
  <c r="J149" i="5"/>
  <c r="I149" i="5"/>
  <c r="H149" i="5"/>
  <c r="K148" i="5"/>
  <c r="J148" i="5"/>
  <c r="I148" i="5"/>
  <c r="H148" i="5"/>
  <c r="K147" i="5"/>
  <c r="J147" i="5"/>
  <c r="I147" i="5"/>
  <c r="H147" i="5"/>
  <c r="K146" i="5"/>
  <c r="J146" i="5"/>
  <c r="I146" i="5"/>
  <c r="H146" i="5"/>
  <c r="K145" i="5"/>
  <c r="J145" i="5"/>
  <c r="I145" i="5"/>
  <c r="H145" i="5"/>
  <c r="K144" i="5"/>
  <c r="J144" i="5"/>
  <c r="I144" i="5"/>
  <c r="H144" i="5"/>
  <c r="K143" i="5"/>
  <c r="J143" i="5"/>
  <c r="I143" i="5"/>
  <c r="H143" i="5"/>
  <c r="K142" i="5"/>
  <c r="J142" i="5"/>
  <c r="I142" i="5"/>
  <c r="H142" i="5"/>
  <c r="K141" i="5"/>
  <c r="J141" i="5"/>
  <c r="I141" i="5"/>
  <c r="H141" i="5"/>
  <c r="K140" i="5"/>
  <c r="J140" i="5"/>
  <c r="I140" i="5"/>
  <c r="H140" i="5"/>
  <c r="K139" i="5"/>
  <c r="J139" i="5"/>
  <c r="I139" i="5"/>
  <c r="H139" i="5"/>
  <c r="K138" i="5"/>
  <c r="J138" i="5"/>
  <c r="I138" i="5"/>
  <c r="H138" i="5"/>
  <c r="K137" i="5"/>
  <c r="J137" i="5"/>
  <c r="I137" i="5"/>
  <c r="H137" i="5"/>
  <c r="K136" i="5"/>
  <c r="J136" i="5"/>
  <c r="I136" i="5"/>
  <c r="H136" i="5"/>
  <c r="K135" i="5"/>
  <c r="J135" i="5"/>
  <c r="I135" i="5"/>
  <c r="H135" i="5"/>
  <c r="K134" i="5"/>
  <c r="J134" i="5"/>
  <c r="I134" i="5"/>
  <c r="H134" i="5"/>
  <c r="K133" i="5"/>
  <c r="J133" i="5"/>
  <c r="I133" i="5"/>
  <c r="H133" i="5"/>
  <c r="K132" i="5"/>
  <c r="J132" i="5"/>
  <c r="I132" i="5"/>
  <c r="H132" i="5"/>
  <c r="K131" i="5"/>
  <c r="J131" i="5"/>
  <c r="I131" i="5"/>
  <c r="H131" i="5"/>
  <c r="K130" i="5"/>
  <c r="J130" i="5"/>
  <c r="I130" i="5"/>
  <c r="H130" i="5"/>
  <c r="K129" i="5"/>
  <c r="J129" i="5"/>
  <c r="I129" i="5"/>
  <c r="H129" i="5"/>
  <c r="K128" i="5"/>
  <c r="J128" i="5"/>
  <c r="I128" i="5"/>
  <c r="H128" i="5"/>
  <c r="K127" i="5"/>
  <c r="J127" i="5"/>
  <c r="I127" i="5"/>
  <c r="H127" i="5"/>
  <c r="K126" i="5"/>
  <c r="J126" i="5"/>
  <c r="I126" i="5"/>
  <c r="H126" i="5"/>
  <c r="K125" i="5"/>
  <c r="J125" i="5"/>
  <c r="I125" i="5"/>
  <c r="H125" i="5"/>
  <c r="K124" i="5"/>
  <c r="J124" i="5"/>
  <c r="I124" i="5"/>
  <c r="H124" i="5"/>
  <c r="K123" i="5"/>
  <c r="J123" i="5"/>
  <c r="I123" i="5"/>
  <c r="H123" i="5"/>
  <c r="K122" i="5"/>
  <c r="J122" i="5"/>
  <c r="I122" i="5"/>
  <c r="H122" i="5"/>
  <c r="K121" i="5"/>
  <c r="J121" i="5"/>
  <c r="I121" i="5"/>
  <c r="H121" i="5"/>
  <c r="K120" i="5"/>
  <c r="J120" i="5"/>
  <c r="I120" i="5"/>
  <c r="H120" i="5"/>
  <c r="K119" i="5"/>
  <c r="J119" i="5"/>
  <c r="I119" i="5"/>
  <c r="H119" i="5"/>
  <c r="K118" i="5"/>
  <c r="J118" i="5"/>
  <c r="I118" i="5"/>
  <c r="H118" i="5"/>
  <c r="K117" i="5"/>
  <c r="J117" i="5"/>
  <c r="I117" i="5"/>
  <c r="H117" i="5"/>
  <c r="K116" i="5"/>
  <c r="J116" i="5"/>
  <c r="I116" i="5"/>
  <c r="H116" i="5"/>
  <c r="K115" i="5"/>
  <c r="J115" i="5"/>
  <c r="I115" i="5"/>
  <c r="H115" i="5"/>
  <c r="K114" i="5"/>
  <c r="J114" i="5"/>
  <c r="I114" i="5"/>
  <c r="H114" i="5"/>
  <c r="K113" i="5"/>
  <c r="J113" i="5"/>
  <c r="I113" i="5"/>
  <c r="H113" i="5"/>
  <c r="K112" i="5"/>
  <c r="J112" i="5"/>
  <c r="I112" i="5"/>
  <c r="H112" i="5"/>
  <c r="K111" i="5"/>
  <c r="J111" i="5"/>
  <c r="I111" i="5"/>
  <c r="H111" i="5"/>
  <c r="K110" i="5"/>
  <c r="J110" i="5"/>
  <c r="I110" i="5"/>
  <c r="H110" i="5"/>
  <c r="K109" i="5"/>
  <c r="J109" i="5"/>
  <c r="I109" i="5"/>
  <c r="H109" i="5"/>
  <c r="K108" i="5"/>
  <c r="J108" i="5"/>
  <c r="I108" i="5"/>
  <c r="H108" i="5"/>
  <c r="K107" i="5"/>
  <c r="J107" i="5"/>
  <c r="I107" i="5"/>
  <c r="H107" i="5"/>
  <c r="K106" i="5"/>
  <c r="J106" i="5"/>
  <c r="I106" i="5"/>
  <c r="H106" i="5"/>
  <c r="K105" i="5"/>
  <c r="J105" i="5"/>
  <c r="I105" i="5"/>
  <c r="H105" i="5"/>
  <c r="K104" i="5"/>
  <c r="J104" i="5"/>
  <c r="I104" i="5"/>
  <c r="H104" i="5"/>
  <c r="K103" i="5"/>
  <c r="J103" i="5"/>
  <c r="I103" i="5"/>
  <c r="H103" i="5"/>
  <c r="K102" i="5"/>
  <c r="J102" i="5"/>
  <c r="I102" i="5"/>
  <c r="H102" i="5"/>
  <c r="K101" i="5"/>
  <c r="J101" i="5"/>
  <c r="I101" i="5"/>
  <c r="H101" i="5"/>
  <c r="K100" i="5"/>
  <c r="J100" i="5"/>
  <c r="I100" i="5"/>
  <c r="H100" i="5"/>
  <c r="K99" i="5"/>
  <c r="J99" i="5"/>
  <c r="I99" i="5"/>
  <c r="H99" i="5"/>
  <c r="K98" i="5"/>
  <c r="J98" i="5"/>
  <c r="I98" i="5"/>
  <c r="H98" i="5"/>
  <c r="K97" i="5"/>
  <c r="J97" i="5"/>
  <c r="I97" i="5"/>
  <c r="H97" i="5"/>
  <c r="K96" i="5"/>
  <c r="J96" i="5"/>
  <c r="I96" i="5"/>
  <c r="H96" i="5"/>
  <c r="K95" i="5"/>
  <c r="J95" i="5"/>
  <c r="I95" i="5"/>
  <c r="H95" i="5"/>
  <c r="K94" i="5"/>
  <c r="J94" i="5"/>
  <c r="I94" i="5"/>
  <c r="H94" i="5"/>
  <c r="K93" i="5"/>
  <c r="J93" i="5"/>
  <c r="I93" i="5"/>
  <c r="H93" i="5"/>
  <c r="K92" i="5"/>
  <c r="J92" i="5"/>
  <c r="I92" i="5"/>
  <c r="H92" i="5"/>
  <c r="K91" i="5"/>
  <c r="J91" i="5"/>
  <c r="I91" i="5"/>
  <c r="H91" i="5"/>
  <c r="K90" i="5"/>
  <c r="J90" i="5"/>
  <c r="I90" i="5"/>
  <c r="H90" i="5"/>
  <c r="K89" i="5"/>
  <c r="J89" i="5"/>
  <c r="I89" i="5"/>
  <c r="H89" i="5"/>
  <c r="K88" i="5"/>
  <c r="J88" i="5"/>
  <c r="I88" i="5"/>
  <c r="H88" i="5"/>
  <c r="K87" i="5"/>
  <c r="J87" i="5"/>
  <c r="I87" i="5"/>
  <c r="H87" i="5"/>
  <c r="K86" i="5"/>
  <c r="J86" i="5"/>
  <c r="I86" i="5"/>
  <c r="H86" i="5"/>
  <c r="K85" i="5"/>
  <c r="J85" i="5"/>
  <c r="I85" i="5"/>
  <c r="H85" i="5"/>
  <c r="K84" i="5"/>
  <c r="J84" i="5"/>
  <c r="I84" i="5"/>
  <c r="H84" i="5"/>
  <c r="K83" i="5"/>
  <c r="J83" i="5"/>
  <c r="I83" i="5"/>
  <c r="H83" i="5"/>
  <c r="K82" i="5"/>
  <c r="J82" i="5"/>
  <c r="I82" i="5"/>
  <c r="H82" i="5"/>
  <c r="K81" i="5"/>
  <c r="J81" i="5"/>
  <c r="I81" i="5"/>
  <c r="H81" i="5"/>
  <c r="K80" i="5"/>
  <c r="J80" i="5"/>
  <c r="I80" i="5"/>
  <c r="H80" i="5"/>
  <c r="K79" i="5"/>
  <c r="J79" i="5"/>
  <c r="I79" i="5"/>
  <c r="H79" i="5"/>
  <c r="K78" i="5"/>
  <c r="J78" i="5"/>
  <c r="I78" i="5"/>
  <c r="H78" i="5"/>
  <c r="K77" i="5"/>
  <c r="J77" i="5"/>
  <c r="I77" i="5"/>
  <c r="H77" i="5"/>
  <c r="K76" i="5"/>
  <c r="J76" i="5"/>
  <c r="I76" i="5"/>
  <c r="H76" i="5"/>
  <c r="K75" i="5"/>
  <c r="J75" i="5"/>
  <c r="I75" i="5"/>
  <c r="H75" i="5"/>
  <c r="K74" i="5"/>
  <c r="J74" i="5"/>
  <c r="I74" i="5"/>
  <c r="H74" i="5"/>
  <c r="K73" i="5"/>
  <c r="J73" i="5"/>
  <c r="I73" i="5"/>
  <c r="H73" i="5"/>
  <c r="K72" i="5"/>
  <c r="J72" i="5"/>
  <c r="I72" i="5"/>
  <c r="H72" i="5"/>
  <c r="K71" i="5"/>
  <c r="J71" i="5"/>
  <c r="I71" i="5"/>
  <c r="H71" i="5"/>
  <c r="K70" i="5"/>
  <c r="J70" i="5"/>
  <c r="I70" i="5"/>
  <c r="H70" i="5"/>
  <c r="K69" i="5"/>
  <c r="J69" i="5"/>
  <c r="I69" i="5"/>
  <c r="H69" i="5"/>
  <c r="K68" i="5"/>
  <c r="J68" i="5"/>
  <c r="I68" i="5"/>
  <c r="H68" i="5"/>
  <c r="K67" i="5"/>
  <c r="J67" i="5"/>
  <c r="I67" i="5"/>
  <c r="H67" i="5"/>
  <c r="K66" i="5"/>
  <c r="J66" i="5"/>
  <c r="I66" i="5"/>
  <c r="H66" i="5"/>
  <c r="K65" i="5"/>
  <c r="J65" i="5"/>
  <c r="I65" i="5"/>
  <c r="H65" i="5"/>
  <c r="K64" i="5"/>
  <c r="J64" i="5"/>
  <c r="I64" i="5"/>
  <c r="H64" i="5"/>
  <c r="K63" i="5"/>
  <c r="J63" i="5"/>
  <c r="I63" i="5"/>
  <c r="H63" i="5"/>
  <c r="K62" i="5"/>
  <c r="J62" i="5"/>
  <c r="I62" i="5"/>
  <c r="H62" i="5"/>
  <c r="K61" i="5"/>
  <c r="J61" i="5"/>
  <c r="I61" i="5"/>
  <c r="H61" i="5"/>
  <c r="K60" i="5"/>
  <c r="J60" i="5"/>
  <c r="I60" i="5"/>
  <c r="H60" i="5"/>
  <c r="K59" i="5"/>
  <c r="J59" i="5"/>
  <c r="I59" i="5"/>
  <c r="H59" i="5"/>
  <c r="K58" i="5"/>
  <c r="J58" i="5"/>
  <c r="I58" i="5"/>
  <c r="H58" i="5"/>
  <c r="K57" i="5"/>
  <c r="J57" i="5"/>
  <c r="I57" i="5"/>
  <c r="H57" i="5"/>
  <c r="K56" i="5"/>
  <c r="J56" i="5"/>
  <c r="I56" i="5"/>
  <c r="H56" i="5"/>
  <c r="K55" i="5"/>
  <c r="J55" i="5"/>
  <c r="I55" i="5"/>
  <c r="H55" i="5"/>
  <c r="K54" i="5"/>
  <c r="J54" i="5"/>
  <c r="I54" i="5"/>
  <c r="H54" i="5"/>
  <c r="K53" i="5"/>
  <c r="J53" i="5"/>
  <c r="I53" i="5"/>
  <c r="H53" i="5"/>
  <c r="K52" i="5"/>
  <c r="J52" i="5"/>
  <c r="I52" i="5"/>
  <c r="H52" i="5"/>
  <c r="K51" i="5"/>
  <c r="J51" i="5"/>
  <c r="I51" i="5"/>
  <c r="H51" i="5"/>
  <c r="K50" i="5"/>
  <c r="J50" i="5"/>
  <c r="I50" i="5"/>
  <c r="H50" i="5"/>
  <c r="K49" i="5"/>
  <c r="J49" i="5"/>
  <c r="I49" i="5"/>
  <c r="H49" i="5"/>
  <c r="K48" i="5"/>
  <c r="J48" i="5"/>
  <c r="I48" i="5"/>
  <c r="H48" i="5"/>
  <c r="K47" i="5"/>
  <c r="J47" i="5"/>
  <c r="I47" i="5"/>
  <c r="H47" i="5"/>
  <c r="K46" i="5"/>
  <c r="J46" i="5"/>
  <c r="I46" i="5"/>
  <c r="H46" i="5"/>
  <c r="K45" i="5"/>
  <c r="J45" i="5"/>
  <c r="I45" i="5"/>
  <c r="H45" i="5"/>
  <c r="K44" i="5"/>
  <c r="J44" i="5"/>
  <c r="I44" i="5"/>
  <c r="H44" i="5"/>
  <c r="K43" i="5"/>
  <c r="J43" i="5"/>
  <c r="I43" i="5"/>
  <c r="H43" i="5"/>
  <c r="K42" i="5"/>
  <c r="J42" i="5"/>
  <c r="I42" i="5"/>
  <c r="H42" i="5"/>
  <c r="K41" i="5"/>
  <c r="J41" i="5"/>
  <c r="I41" i="5"/>
  <c r="H41" i="5"/>
  <c r="K40" i="5"/>
  <c r="J40" i="5"/>
  <c r="I40" i="5"/>
  <c r="H40" i="5"/>
  <c r="K39" i="5"/>
  <c r="J39" i="5"/>
  <c r="I39" i="5"/>
  <c r="H39" i="5"/>
  <c r="K38" i="5"/>
  <c r="J38" i="5"/>
  <c r="I38" i="5"/>
  <c r="H38" i="5"/>
  <c r="K37" i="5"/>
  <c r="J37" i="5"/>
  <c r="I37" i="5"/>
  <c r="H37" i="5"/>
  <c r="K36" i="5"/>
  <c r="J36" i="5"/>
  <c r="I36" i="5"/>
  <c r="H36" i="5"/>
  <c r="K35" i="5"/>
  <c r="J35" i="5"/>
  <c r="I35" i="5"/>
  <c r="H35" i="5"/>
  <c r="K34" i="5"/>
  <c r="J34" i="5"/>
  <c r="I34" i="5"/>
  <c r="H34" i="5"/>
  <c r="K33" i="5"/>
  <c r="J33" i="5"/>
  <c r="I33" i="5"/>
  <c r="H33" i="5"/>
  <c r="K32" i="5"/>
  <c r="J32" i="5"/>
  <c r="I32" i="5"/>
  <c r="H32" i="5"/>
  <c r="K31" i="5"/>
  <c r="J31" i="5"/>
  <c r="I31" i="5"/>
  <c r="H31" i="5"/>
  <c r="K30" i="5"/>
  <c r="J30" i="5"/>
  <c r="I30" i="5"/>
  <c r="H30" i="5"/>
  <c r="K29" i="5"/>
  <c r="J29" i="5"/>
  <c r="I29" i="5"/>
  <c r="H29" i="5"/>
  <c r="K28" i="5"/>
  <c r="J28" i="5"/>
  <c r="I28" i="5"/>
  <c r="H28" i="5"/>
  <c r="K27" i="5"/>
  <c r="J27" i="5"/>
  <c r="I27" i="5"/>
  <c r="H27" i="5"/>
  <c r="K26" i="5"/>
  <c r="J26" i="5"/>
  <c r="I26" i="5"/>
  <c r="H26" i="5"/>
  <c r="K25" i="5"/>
  <c r="J25" i="5"/>
  <c r="I25" i="5"/>
  <c r="H25" i="5"/>
  <c r="K24" i="5"/>
  <c r="J24" i="5"/>
  <c r="I24" i="5"/>
  <c r="H24" i="5"/>
  <c r="K23" i="5"/>
  <c r="J23" i="5"/>
  <c r="I23" i="5"/>
  <c r="H23" i="5"/>
  <c r="K22" i="5"/>
  <c r="J22" i="5"/>
  <c r="I22" i="5"/>
  <c r="H22" i="5"/>
  <c r="K21" i="5"/>
  <c r="J21" i="5"/>
  <c r="I21" i="5"/>
  <c r="H21" i="5"/>
  <c r="K20" i="5"/>
  <c r="J20" i="5"/>
  <c r="I20" i="5"/>
  <c r="H20" i="5"/>
  <c r="K19" i="5"/>
  <c r="J19" i="5"/>
  <c r="I19" i="5"/>
  <c r="H19" i="5"/>
  <c r="K18" i="5"/>
  <c r="J18" i="5"/>
  <c r="I18" i="5"/>
  <c r="H18"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10" i="5"/>
  <c r="J10" i="5"/>
  <c r="I10" i="5"/>
  <c r="H10" i="5"/>
  <c r="K9" i="5"/>
  <c r="J9" i="5"/>
  <c r="I9" i="5"/>
  <c r="H9" i="5"/>
  <c r="K8" i="5"/>
  <c r="J8" i="5"/>
  <c r="I8" i="5"/>
  <c r="H8" i="5"/>
  <c r="K7" i="5"/>
  <c r="J7" i="5"/>
  <c r="I7" i="5"/>
  <c r="H7" i="5"/>
  <c r="K6" i="5"/>
  <c r="J6" i="5"/>
  <c r="I6" i="5"/>
  <c r="H6" i="5"/>
  <c r="K5" i="5"/>
  <c r="J5" i="5"/>
  <c r="I5" i="5"/>
  <c r="H5" i="5"/>
  <c r="K4" i="5"/>
  <c r="J4" i="5"/>
  <c r="I4" i="5"/>
  <c r="H4" i="5"/>
  <c r="J51" i="4"/>
  <c r="A50" i="4"/>
  <c r="J49" i="4"/>
  <c r="J48" i="4"/>
  <c r="J47" i="4"/>
  <c r="J46" i="4"/>
  <c r="J45" i="4"/>
  <c r="J44" i="4"/>
  <c r="J43" i="4"/>
  <c r="J42" i="4"/>
  <c r="J41" i="4"/>
  <c r="J40" i="4"/>
  <c r="J39" i="4"/>
  <c r="J38" i="4"/>
  <c r="J37" i="4"/>
  <c r="J36" i="4"/>
  <c r="J35" i="4"/>
  <c r="J34" i="4"/>
  <c r="J33" i="4"/>
  <c r="J32" i="4"/>
  <c r="J31" i="4"/>
  <c r="A30" i="4"/>
  <c r="J29" i="4"/>
  <c r="I29" i="4"/>
  <c r="H29" i="4"/>
  <c r="G29" i="4"/>
  <c r="J28" i="4"/>
  <c r="I28" i="4"/>
  <c r="H28" i="4"/>
  <c r="G28" i="4"/>
  <c r="J27" i="4"/>
  <c r="I27" i="4"/>
  <c r="H27" i="4"/>
  <c r="G27" i="4"/>
  <c r="J26" i="4"/>
  <c r="I26" i="4"/>
  <c r="H26" i="4"/>
  <c r="G26" i="4"/>
  <c r="J25" i="4"/>
  <c r="I25" i="4"/>
  <c r="H25" i="4"/>
  <c r="G25" i="4"/>
  <c r="J24" i="4"/>
  <c r="I24" i="4"/>
  <c r="H24" i="4"/>
  <c r="G24" i="4"/>
  <c r="J23" i="4"/>
  <c r="I23" i="4"/>
  <c r="H23" i="4"/>
  <c r="G23" i="4"/>
  <c r="J22" i="4"/>
  <c r="I22" i="4"/>
  <c r="H22" i="4"/>
  <c r="G22" i="4"/>
  <c r="J21" i="4"/>
  <c r="I21" i="4"/>
  <c r="H21" i="4"/>
  <c r="G21" i="4"/>
  <c r="J20" i="4"/>
  <c r="I20" i="4"/>
  <c r="H20" i="4"/>
  <c r="G20" i="4"/>
  <c r="J19" i="4"/>
  <c r="I19" i="4"/>
  <c r="H19" i="4"/>
  <c r="G19" i="4"/>
  <c r="J18" i="4"/>
  <c r="I18" i="4"/>
  <c r="H18" i="4"/>
  <c r="G18" i="4"/>
  <c r="J17" i="4"/>
  <c r="I17" i="4"/>
  <c r="H17" i="4"/>
  <c r="G17" i="4"/>
  <c r="J16" i="4"/>
  <c r="I16" i="4"/>
  <c r="H16" i="4"/>
  <c r="G16" i="4"/>
  <c r="J15" i="4"/>
  <c r="I15" i="4"/>
  <c r="H15" i="4"/>
  <c r="G15" i="4"/>
  <c r="J14" i="4"/>
  <c r="I14" i="4"/>
  <c r="H14" i="4"/>
  <c r="G14" i="4"/>
  <c r="J13" i="4"/>
  <c r="I13" i="4"/>
  <c r="H13" i="4"/>
  <c r="G13" i="4"/>
  <c r="J12" i="4"/>
  <c r="I12" i="4"/>
  <c r="H12" i="4"/>
  <c r="G12" i="4"/>
  <c r="J11" i="4"/>
  <c r="I11" i="4"/>
  <c r="H11" i="4"/>
  <c r="G11" i="4"/>
  <c r="J10" i="4"/>
  <c r="I10" i="4"/>
  <c r="H10" i="4"/>
  <c r="G10" i="4"/>
  <c r="J9" i="4"/>
  <c r="I9" i="4"/>
  <c r="H9" i="4"/>
  <c r="G9" i="4"/>
  <c r="J8" i="4"/>
  <c r="I8" i="4"/>
  <c r="H8" i="4"/>
  <c r="G8" i="4"/>
  <c r="J7" i="4"/>
  <c r="I7" i="4"/>
  <c r="H7" i="4"/>
  <c r="G7" i="4"/>
  <c r="J6" i="4"/>
  <c r="I6" i="4"/>
  <c r="H6" i="4"/>
  <c r="G6" i="4"/>
  <c r="J5" i="4"/>
  <c r="I5" i="4"/>
  <c r="H5" i="4"/>
  <c r="G5" i="4"/>
  <c r="J4" i="4"/>
  <c r="I4" i="4"/>
  <c r="H4" i="4"/>
  <c r="G4" i="4"/>
  <c r="J49" i="3"/>
  <c r="J48" i="3"/>
  <c r="J47" i="3"/>
  <c r="J46" i="3"/>
  <c r="J45" i="3"/>
  <c r="J44" i="3"/>
  <c r="J43" i="3"/>
  <c r="J42" i="3"/>
  <c r="J41" i="3"/>
  <c r="J40" i="3"/>
  <c r="J39" i="3"/>
  <c r="J38" i="3"/>
  <c r="J37" i="3"/>
  <c r="J36" i="3"/>
  <c r="J35" i="3"/>
  <c r="J34" i="3"/>
  <c r="J33" i="3"/>
  <c r="A32" i="3"/>
  <c r="J31" i="3"/>
  <c r="I31" i="3"/>
  <c r="H31" i="3"/>
  <c r="G31" i="3"/>
  <c r="A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E76" i="6" l="1"/>
  <c r="C64" i="27"/>
  <c r="B64" i="27"/>
  <c r="F61" i="27"/>
  <c r="G5" i="27"/>
  <c r="E54" i="27"/>
  <c r="G61" i="27"/>
  <c r="F26" i="27"/>
  <c r="F40" i="27"/>
  <c r="F56" i="27"/>
  <c r="F58" i="27"/>
  <c r="F60" i="27"/>
  <c r="G54" i="27" l="1"/>
  <c r="F54" i="27"/>
  <c r="E64" i="27"/>
  <c r="G64" i="27" l="1"/>
  <c r="F64" i="27"/>
  <c r="J50" i="3"/>
</calcChain>
</file>

<file path=xl/sharedStrings.xml><?xml version="1.0" encoding="utf-8"?>
<sst xmlns="http://schemas.openxmlformats.org/spreadsheetml/2006/main" count="4350" uniqueCount="2002">
  <si>
    <t>序号</t>
  </si>
  <si>
    <t>公开类型</t>
  </si>
  <si>
    <t>具体内容</t>
  </si>
  <si>
    <t>1</t>
  </si>
  <si>
    <t>一般公共预算</t>
  </si>
  <si>
    <t>政府性基金预算</t>
  </si>
  <si>
    <t>国有资本经营预算</t>
  </si>
  <si>
    <t>社会保险基金预算</t>
  </si>
  <si>
    <t>债务情况</t>
  </si>
  <si>
    <r>
      <rPr>
        <sz val="11"/>
        <rFont val="Times New Roman"/>
        <family val="1"/>
      </rPr>
      <t>2023</t>
    </r>
    <r>
      <rPr>
        <sz val="11"/>
        <rFont val="宋体"/>
        <family val="3"/>
        <charset val="134"/>
      </rPr>
      <t>年重点工作情况解释说明汇总表</t>
    </r>
  </si>
  <si>
    <t>2023年财政转移支付安排情况、预算绩效工作开展情况、举借政府债务情况</t>
  </si>
  <si>
    <t>2023年财政重点绩效评价结果公开网址</t>
  </si>
  <si>
    <t>2023年公开重大政策和重点项目绩效执行结果</t>
  </si>
  <si>
    <t>单位：万元</t>
  </si>
  <si>
    <t>调整预算数</t>
  </si>
  <si>
    <t>上年决算数</t>
  </si>
  <si>
    <t>决算数</t>
  </si>
  <si>
    <t>科目编码</t>
  </si>
  <si>
    <t>上年结余</t>
  </si>
  <si>
    <t>项目</t>
  </si>
  <si>
    <t>补助下级支出</t>
  </si>
  <si>
    <t>年终结余</t>
  </si>
  <si>
    <t>一、</t>
  </si>
  <si>
    <t>二、</t>
  </si>
  <si>
    <t>三、</t>
  </si>
  <si>
    <t>四、</t>
  </si>
  <si>
    <t>五、</t>
  </si>
  <si>
    <t>决算数为上年数的%</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</si>
  <si>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</si>
  <si>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</si>
  <si>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</si>
  <si>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</si>
  <si>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</si>
  <si>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</si>
  <si>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</si>
  <si>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</si>
  <si>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</si>
  <si>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</si>
  <si>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</si>
  <si>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</si>
  <si>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</si>
  <si>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</si>
  <si>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</si>
  <si>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</si>
  <si>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</si>
  <si>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</si>
  <si>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</si>
  <si>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</si>
  <si>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预算数</t>
  </si>
  <si>
    <t>决算数为预算数的%</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</si>
  <si>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</si>
  <si>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</si>
  <si>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</si>
  <si>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</si>
  <si>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</si>
  <si>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</si>
  <si>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</si>
  <si>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</si>
  <si>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</si>
  <si>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</si>
  <si>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</si>
  <si>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</si>
  <si>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</si>
  <si>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</si>
  <si>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</si>
  <si>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</si>
  <si>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</si>
  <si>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</si>
  <si>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</si>
  <si>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</si>
  <si>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</si>
  <si>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</si>
  <si>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</si>
  <si>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</si>
  <si>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</si>
  <si>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</si>
  <si>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</si>
  <si>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</si>
  <si>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</si>
  <si>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</si>
  <si>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</si>
  <si>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</si>
  <si>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</si>
  <si>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</si>
  <si>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</si>
  <si>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</si>
  <si>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</si>
  <si>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</si>
  <si>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</si>
  <si>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</si>
  <si>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</si>
  <si>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</si>
  <si>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</si>
  <si>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</si>
  <si>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</si>
  <si>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</si>
  <si>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</si>
  <si>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 xml:space="preserve">    其他支出</t>
  </si>
  <si>
    <t>下级上解省级收入</t>
  </si>
  <si>
    <t xml:space="preserve">  体制上解收入</t>
  </si>
  <si>
    <t xml:space="preserve">  专项上解收入</t>
  </si>
  <si>
    <t>对下税返和转移补助支出合计(抵扣下级上解收入)</t>
  </si>
  <si>
    <t>地区</t>
  </si>
  <si>
    <t>补助下级
支出决算数</t>
  </si>
  <si>
    <t>其中：</t>
  </si>
  <si>
    <t>返还性支出</t>
  </si>
  <si>
    <t>一般性转移支付支出</t>
  </si>
  <si>
    <t>专项转移支付支出</t>
  </si>
  <si>
    <t>合计</t>
  </si>
  <si>
    <t>地    区</t>
  </si>
  <si>
    <t>专项转移支付
分地区收入小计数</t>
  </si>
  <si>
    <t>一般公共服务</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</si>
  <si>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</si>
  <si>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</si>
  <si>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</si>
  <si>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</si>
  <si>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</si>
  <si>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</si>
  <si>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</si>
  <si>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</si>
  <si>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</si>
  <si>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</si>
  <si>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</si>
  <si>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</si>
  <si>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</si>
  <si>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</si>
  <si>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</si>
  <si>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</si>
  <si>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</si>
  <si>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合计：</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</si>
  <si>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</si>
  <si>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</si>
  <si>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</si>
  <si>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</si>
  <si>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</si>
  <si>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</si>
  <si>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</si>
  <si>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</si>
  <si>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</si>
  <si>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</si>
  <si>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</si>
  <si>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</si>
  <si>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</si>
  <si>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项目名称</t>
  </si>
  <si>
    <t>2022年决算数</t>
  </si>
  <si>
    <t>2023年</t>
  </si>
  <si>
    <t>比较</t>
  </si>
  <si>
    <t>2022年决算数增长%</t>
  </si>
  <si>
    <t>完成2023年调整预算数的%</t>
  </si>
  <si>
    <t>一、企业职工基本养老保险</t>
  </si>
  <si>
    <t/>
  </si>
  <si>
    <t>二、城乡居民基本养老保险</t>
  </si>
  <si>
    <t>三、机关事业单位基本养老保险</t>
  </si>
  <si>
    <t>四、职工基本医疗保险</t>
  </si>
  <si>
    <t>五、城乡居民基本医疗保险</t>
  </si>
  <si>
    <t>六、工伤保险</t>
  </si>
  <si>
    <t>七、失业保险</t>
  </si>
  <si>
    <t>上级补助和下级上解收入小计</t>
  </si>
  <si>
    <t xml:space="preserve">   1.上级补助收入</t>
  </si>
  <si>
    <t xml:space="preserve">   2.下级上解收入</t>
  </si>
  <si>
    <t>收入合计</t>
  </si>
  <si>
    <t>24-2023年楚雄州社会保险基金支出决算情况表</t>
  </si>
  <si>
    <t xml:space="preserve">    单位：万元</t>
  </si>
  <si>
    <t xml:space="preserve">  1.社会保险待遇支出</t>
  </si>
  <si>
    <t xml:space="preserve">  2.转移支出</t>
  </si>
  <si>
    <t xml:space="preserve">  3.其他支出</t>
  </si>
  <si>
    <t xml:space="preserve">  2.大病保险支出</t>
  </si>
  <si>
    <t xml:space="preserve">  3.转移支出</t>
  </si>
  <si>
    <t xml:space="preserve">  4.其他支出</t>
  </si>
  <si>
    <t>本年支出小计</t>
  </si>
  <si>
    <t>补助下级和上解上级支出小计</t>
  </si>
  <si>
    <t xml:space="preserve">  1.补助下级支出</t>
  </si>
  <si>
    <t xml:space="preserve">  2.上解上级支出</t>
  </si>
  <si>
    <t>支出合计</t>
  </si>
  <si>
    <t>滚存结余</t>
  </si>
  <si>
    <t>25-2023年楚雄州本级社会保险基金收入决算情况表</t>
  </si>
  <si>
    <r>
      <rPr>
        <b/>
        <sz val="12"/>
        <rFont val="Times New Roman"/>
        <family val="1"/>
      </rPr>
      <t>2022</t>
    </r>
    <r>
      <rPr>
        <b/>
        <sz val="12"/>
        <rFont val="宋体"/>
        <family val="3"/>
        <charset val="134"/>
      </rPr>
      <t>年决算数</t>
    </r>
  </si>
  <si>
    <r>
      <rPr>
        <b/>
        <sz val="12"/>
        <rFont val="Times New Roman"/>
        <family val="1"/>
      </rPr>
      <t>2023</t>
    </r>
    <r>
      <rPr>
        <b/>
        <sz val="12"/>
        <rFont val="宋体"/>
        <family val="3"/>
        <charset val="134"/>
      </rPr>
      <t>年</t>
    </r>
  </si>
  <si>
    <t>完成2023年预算数的%</t>
  </si>
  <si>
    <r>
      <rPr>
        <sz val="12"/>
        <rFont val="Times New Roman"/>
        <family val="1"/>
      </rPr>
      <t>1.</t>
    </r>
    <r>
      <rPr>
        <sz val="12"/>
        <rFont val="宋体"/>
        <family val="3"/>
        <charset val="134"/>
      </rPr>
      <t>社会保险费收入</t>
    </r>
  </si>
  <si>
    <r>
      <rPr>
        <sz val="12"/>
        <rFont val="Times New Roman"/>
        <family val="1"/>
      </rPr>
      <t>2.</t>
    </r>
    <r>
      <rPr>
        <sz val="12"/>
        <rFont val="宋体"/>
        <family val="3"/>
        <charset val="134"/>
      </rPr>
      <t>财政补贴收入</t>
    </r>
  </si>
  <si>
    <r>
      <rPr>
        <sz val="12"/>
        <rFont val="Times New Roman"/>
        <family val="1"/>
      </rPr>
      <t>3.</t>
    </r>
    <r>
      <rPr>
        <sz val="12"/>
        <rFont val="宋体"/>
        <family val="3"/>
        <charset val="134"/>
      </rPr>
      <t>利息收入</t>
    </r>
  </si>
  <si>
    <r>
      <rPr>
        <sz val="12"/>
        <rFont val="Times New Roman"/>
        <family val="1"/>
      </rPr>
      <t>4.</t>
    </r>
    <r>
      <rPr>
        <sz val="12"/>
        <rFont val="宋体"/>
        <family val="3"/>
        <charset val="134"/>
      </rPr>
      <t>委托投资收益</t>
    </r>
  </si>
  <si>
    <r>
      <rPr>
        <sz val="12"/>
        <rFont val="Times New Roman"/>
        <family val="1"/>
      </rPr>
      <t>5.</t>
    </r>
    <r>
      <rPr>
        <sz val="12"/>
        <rFont val="宋体"/>
        <family val="3"/>
        <charset val="134"/>
      </rPr>
      <t>转移收入</t>
    </r>
  </si>
  <si>
    <r>
      <rPr>
        <sz val="12"/>
        <rFont val="Times New Roman"/>
        <family val="1"/>
      </rPr>
      <t>6.</t>
    </r>
    <r>
      <rPr>
        <sz val="12"/>
        <rFont val="宋体"/>
        <family val="3"/>
        <charset val="134"/>
      </rPr>
      <t>其他收入</t>
    </r>
  </si>
  <si>
    <r>
      <rPr>
        <b/>
        <sz val="12"/>
        <rFont val="宋体"/>
        <family val="3"/>
        <charset val="134"/>
      </rPr>
      <t>本年收入小计</t>
    </r>
  </si>
  <si>
    <t>企业</t>
  </si>
  <si>
    <t>工伤</t>
  </si>
  <si>
    <t>失业</t>
  </si>
  <si>
    <t>26-2023年楚雄州本级社会保险基金支出决算情况表</t>
  </si>
  <si>
    <t>企业职工基本养老</t>
  </si>
  <si>
    <t>工伤保险</t>
  </si>
  <si>
    <t>失业保险</t>
  </si>
  <si>
    <t>A=B+C</t>
  </si>
  <si>
    <t>B</t>
  </si>
  <si>
    <t>C</t>
  </si>
  <si>
    <t>D=E+F</t>
  </si>
  <si>
    <t>E</t>
  </si>
  <si>
    <t>F</t>
  </si>
  <si>
    <t>2023-08-07</t>
  </si>
  <si>
    <t>2023-03-31</t>
  </si>
  <si>
    <t>532324231100002794302</t>
  </si>
  <si>
    <t>53232420D000000062899</t>
  </si>
  <si>
    <t>本地区</t>
  </si>
  <si>
    <t>本级</t>
  </si>
  <si>
    <t>2023年重点工作情况解释说明汇总表</t>
  </si>
  <si>
    <t>重点工作</t>
  </si>
  <si>
    <t>2022年工作重点及工作情况</t>
  </si>
  <si>
    <t>转移支付安排情况</t>
  </si>
  <si>
    <t>预算绩效工作开展情况</t>
  </si>
  <si>
    <t>举借政府债务</t>
  </si>
  <si>
    <t>报告名称</t>
  </si>
  <si>
    <t>公开网址</t>
  </si>
  <si>
    <t>南华县人民政府关于南华县2023年财政决算情况的报告</t>
  </si>
  <si>
    <t>含2023年南华县预算执行、转移支付、政府债务及预算绩效等相关情况的汇报</t>
  </si>
  <si>
    <t>2023年南华县财政决算公开表格</t>
  </si>
  <si>
    <t>5-2023年南华县本级一般公共预算收入决算表</t>
  </si>
  <si>
    <t>6-2023年南华县本级一般公共预算支出决算表</t>
  </si>
  <si>
    <t>7-2023年南华县本级一般公共预算支出决算明细表</t>
  </si>
  <si>
    <t>8-2023年南华县本级对下税收返还和转移支付支出决算表</t>
  </si>
  <si>
    <t>9-2023年南华县本级对下税收返还和转移支付分地区决算表</t>
  </si>
  <si>
    <t>10-2023年南华县本级对下专项转移支付分地区分项目决算表</t>
  </si>
  <si>
    <t>11-2023年南华县本级一般公共预算基本支出（经济分类）决算表</t>
  </si>
  <si>
    <t>14-2023年南华县本级政府性基金预算收入决算表</t>
  </si>
  <si>
    <t>15-2023年南华县本级政府性基金预算支出决算表</t>
  </si>
  <si>
    <t>16-2023年南华县本级对下政府性基金转移支付支出决算表</t>
  </si>
  <si>
    <t>19-2023年南华县本级国有资本经营预算收入决算表</t>
  </si>
  <si>
    <t>20-2023年南华县本级国有资本经营预算支出决算表</t>
  </si>
  <si>
    <t>21-2023年南华县本级国有资本经营预算对下转移支付分地区决算表</t>
  </si>
  <si>
    <t>22-2023年南华县本级国有资本经营预算对下转移支付分项目决算表</t>
  </si>
  <si>
    <t>25-2023年南华县本级社会保险基金收入决算表</t>
  </si>
  <si>
    <t>26-2023年南华县本级社会保险基金支出决算表</t>
  </si>
  <si>
    <t>2023年南华县州本级预算支出执行变动情况说明</t>
  </si>
  <si>
    <t>2023年南华县本级一般公共预算、政府性基金和国有资本经营预算执行变动情况说明</t>
  </si>
  <si>
    <t>2023年南华县及州本级社保基金预算收支情况说明</t>
  </si>
  <si>
    <t>2023年南华县及州本级社保基金预算收支科目变动说明</t>
  </si>
  <si>
    <t>2023年南华县财政决算公开目录</t>
  </si>
  <si>
    <t>1-2023年南华县一般公共预算收入决算表</t>
  </si>
  <si>
    <t>2-2023年南华县一般公共预算支出决算表</t>
  </si>
  <si>
    <t>3-2023年南华县一般公共预算支出决算明细表</t>
  </si>
  <si>
    <t>4-2023年南华县税收返还和转移支付收入决算表</t>
  </si>
  <si>
    <t>12-2023年南华县政府性基金预算收入决算表</t>
  </si>
  <si>
    <t>13-2023年南华县政府性基金预算支出决算表</t>
  </si>
  <si>
    <t>17-2023年南华县国有资本经营预算收入决算表</t>
  </si>
  <si>
    <t>18-2023年南华县国有资本经营预算支出决算表</t>
  </si>
  <si>
    <t>23-2023年南华县社会保险基金收入决算表</t>
  </si>
  <si>
    <t>24-2023年南华县社会保险基金支出决算表</t>
  </si>
  <si>
    <t>27-2023年南华县地方政府债务限额及余额决算表</t>
  </si>
  <si>
    <t>28-2023年南华县地方政府债券使用表</t>
  </si>
  <si>
    <t>29-2023年南华县地方政府债务发行及还本付息表</t>
  </si>
  <si>
    <r>
      <t>1-2023</t>
    </r>
    <r>
      <rPr>
        <b/>
        <sz val="18"/>
        <color theme="1"/>
        <rFont val="SimSun"/>
        <charset val="134"/>
      </rPr>
      <t>年南华县一般公共预算收入决算表</t>
    </r>
  </si>
  <si>
    <r>
      <rPr>
        <sz val="9.75"/>
        <color theme="1"/>
        <rFont val="SimSun"/>
        <charset val="134"/>
      </rPr>
      <t>单位：万元</t>
    </r>
  </si>
  <si>
    <r>
      <rPr>
        <b/>
        <sz val="9.75"/>
        <color theme="1"/>
        <rFont val="SimSun"/>
        <charset val="134"/>
      </rPr>
      <t>项　　目</t>
    </r>
  </si>
  <si>
    <r>
      <rPr>
        <b/>
        <sz val="9.75"/>
        <color theme="1"/>
        <rFont val="SimSun"/>
        <charset val="134"/>
      </rPr>
      <t>代编预算数</t>
    </r>
  </si>
  <si>
    <r>
      <rPr>
        <b/>
        <sz val="9.75"/>
        <color theme="1"/>
        <rFont val="SimSun"/>
        <charset val="134"/>
      </rPr>
      <t>调整预算数</t>
    </r>
  </si>
  <si>
    <r>
      <rPr>
        <b/>
        <sz val="9.75"/>
        <color theme="1"/>
        <rFont val="SimSun"/>
        <charset val="134"/>
      </rPr>
      <t>上年决算数</t>
    </r>
  </si>
  <si>
    <r>
      <rPr>
        <b/>
        <sz val="9.75"/>
        <color theme="1"/>
        <rFont val="SimSun"/>
        <charset val="134"/>
      </rPr>
      <t>决算数</t>
    </r>
  </si>
  <si>
    <r>
      <rPr>
        <b/>
        <sz val="9.75"/>
        <color theme="1"/>
        <rFont val="SimSun"/>
        <charset val="134"/>
      </rPr>
      <t>决算数为代编预算数的</t>
    </r>
    <r>
      <rPr>
        <b/>
        <sz val="9.75"/>
        <color theme="1"/>
        <rFont val="Times New Roman"/>
        <family val="1"/>
      </rPr>
      <t>%</t>
    </r>
  </si>
  <si>
    <r>
      <rPr>
        <b/>
        <sz val="9.75"/>
        <color theme="1"/>
        <rFont val="SimSun"/>
        <charset val="134"/>
      </rPr>
      <t>决算数为调整预算数的</t>
    </r>
    <r>
      <rPr>
        <b/>
        <sz val="9.75"/>
        <color theme="1"/>
        <rFont val="Times New Roman"/>
        <family val="1"/>
      </rPr>
      <t>%</t>
    </r>
  </si>
  <si>
    <r>
      <rPr>
        <b/>
        <sz val="9.75"/>
        <color theme="1"/>
        <rFont val="SimSun"/>
        <charset val="134"/>
      </rPr>
      <t>决算数为上年决算数的％</t>
    </r>
  </si>
  <si>
    <r>
      <rPr>
        <b/>
        <sz val="9.8000000000000007"/>
        <color rgb="FF000000"/>
        <rFont val="SimSun"/>
        <charset val="134"/>
      </rPr>
      <t>科目编码</t>
    </r>
  </si>
  <si>
    <r>
      <rPr>
        <sz val="9.75"/>
        <color theme="1"/>
        <rFont val="SimSun"/>
        <charset val="134"/>
      </rPr>
      <t>税收收入</t>
    </r>
  </si>
  <si>
    <r>
      <t xml:space="preserve">  </t>
    </r>
    <r>
      <rPr>
        <sz val="9.75"/>
        <color theme="1"/>
        <rFont val="SimSun"/>
        <charset val="134"/>
      </rPr>
      <t>增值税</t>
    </r>
  </si>
  <si>
    <r>
      <t xml:space="preserve">  </t>
    </r>
    <r>
      <rPr>
        <sz val="9.75"/>
        <color theme="1"/>
        <rFont val="SimSun"/>
        <charset val="134"/>
      </rPr>
      <t>企业所得税</t>
    </r>
  </si>
  <si>
    <r>
      <t xml:space="preserve">  </t>
    </r>
    <r>
      <rPr>
        <sz val="9.75"/>
        <color theme="1"/>
        <rFont val="SimSun"/>
        <charset val="134"/>
      </rPr>
      <t>企业所得税退税</t>
    </r>
  </si>
  <si>
    <r>
      <t xml:space="preserve">  </t>
    </r>
    <r>
      <rPr>
        <sz val="9.75"/>
        <color theme="1"/>
        <rFont val="SimSun"/>
        <charset val="134"/>
      </rPr>
      <t>个人所得税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</si>
  <si>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资源税</t>
    </r>
  </si>
  <si>
    <r>
      <t xml:space="preserve">  </t>
    </r>
    <r>
      <rPr>
        <sz val="9.75"/>
        <color theme="1"/>
        <rFont val="SimSun"/>
        <charset val="134"/>
      </rPr>
      <t>城市维护建设税</t>
    </r>
  </si>
  <si>
    <r>
      <t xml:space="preserve">  </t>
    </r>
    <r>
      <rPr>
        <sz val="9.75"/>
        <color theme="1"/>
        <rFont val="SimSun"/>
        <charset val="134"/>
      </rPr>
      <t>房产税</t>
    </r>
  </si>
  <si>
    <r>
      <t xml:space="preserve">  </t>
    </r>
    <r>
      <rPr>
        <sz val="9.75"/>
        <color theme="1"/>
        <rFont val="SimSun"/>
        <charset val="134"/>
      </rPr>
      <t>印花税</t>
    </r>
  </si>
  <si>
    <r>
      <t xml:space="preserve">  </t>
    </r>
    <r>
      <rPr>
        <sz val="9.75"/>
        <color theme="1"/>
        <rFont val="SimSun"/>
        <charset val="134"/>
      </rPr>
      <t>城镇土地使用税</t>
    </r>
  </si>
  <si>
    <r>
      <t xml:space="preserve">  </t>
    </r>
    <r>
      <rPr>
        <sz val="9.75"/>
        <color theme="1"/>
        <rFont val="SimSun"/>
        <charset val="134"/>
      </rPr>
      <t>土地增值税</t>
    </r>
  </si>
  <si>
    <r>
      <t xml:space="preserve">  </t>
    </r>
    <r>
      <rPr>
        <sz val="9.75"/>
        <color theme="1"/>
        <rFont val="SimSun"/>
        <charset val="134"/>
      </rPr>
      <t>车船税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</si>
  <si>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耕地占用税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</si>
  <si>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契税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</si>
  <si>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烟叶税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</si>
  <si>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环境保护税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</si>
  <si>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其他税收收入</t>
    </r>
    <r>
      <rPr>
        <sz val="9.75"/>
        <color theme="1"/>
        <rFont val="Times New Roman"/>
        <family val="1"/>
      </rPr>
      <t>(</t>
    </r>
    <r>
      <rPr>
        <sz val="9.75"/>
        <color theme="1"/>
        <rFont val="SimSun"/>
        <charset val="134"/>
      </rPr>
      <t>款</t>
    </r>
    <r>
      <rPr>
        <sz val="9.75"/>
        <color theme="1"/>
        <rFont val="Times New Roman"/>
        <family val="1"/>
      </rPr>
      <t>)</t>
    </r>
  </si>
  <si>
    <r>
      <rPr>
        <sz val="9.75"/>
        <color theme="1"/>
        <rFont val="SimSun"/>
        <charset val="134"/>
      </rPr>
      <t>非税收入</t>
    </r>
  </si>
  <si>
    <r>
      <t xml:space="preserve">  </t>
    </r>
    <r>
      <rPr>
        <sz val="9.75"/>
        <color theme="1"/>
        <rFont val="SimSun"/>
        <charset val="134"/>
      </rPr>
      <t>专项收入</t>
    </r>
  </si>
  <si>
    <r>
      <t xml:space="preserve">  </t>
    </r>
    <r>
      <rPr>
        <sz val="9.75"/>
        <color theme="1"/>
        <rFont val="SimSun"/>
        <charset val="134"/>
      </rPr>
      <t>行政事业性收费收入</t>
    </r>
  </si>
  <si>
    <r>
      <t xml:space="preserve">  </t>
    </r>
    <r>
      <rPr>
        <sz val="9.75"/>
        <color theme="1"/>
        <rFont val="SimSun"/>
        <charset val="134"/>
      </rPr>
      <t>罚没收入</t>
    </r>
  </si>
  <si>
    <r>
      <t xml:space="preserve">  </t>
    </r>
    <r>
      <rPr>
        <sz val="9.75"/>
        <color theme="1"/>
        <rFont val="SimSun"/>
        <charset val="134"/>
      </rPr>
      <t>国有资本经营收入</t>
    </r>
  </si>
  <si>
    <r>
      <t xml:space="preserve">  </t>
    </r>
    <r>
      <rPr>
        <sz val="9.75"/>
        <color theme="1"/>
        <rFont val="SimSun"/>
        <charset val="134"/>
      </rPr>
      <t>国有资源</t>
    </r>
    <r>
      <rPr>
        <sz val="9.75"/>
        <color theme="1"/>
        <rFont val="Times New Roman"/>
        <family val="1"/>
      </rPr>
      <t>(</t>
    </r>
    <r>
      <rPr>
        <sz val="9.75"/>
        <color theme="1"/>
        <rFont val="SimSun"/>
        <charset val="134"/>
      </rPr>
      <t>资产</t>
    </r>
    <r>
      <rPr>
        <sz val="9.75"/>
        <color theme="1"/>
        <rFont val="Times New Roman"/>
        <family val="1"/>
      </rPr>
      <t>)</t>
    </r>
    <r>
      <rPr>
        <sz val="9.75"/>
        <color theme="1"/>
        <rFont val="SimSun"/>
        <charset val="134"/>
      </rPr>
      <t>有偿使用收入</t>
    </r>
  </si>
  <si>
    <r>
      <t xml:space="preserve">  </t>
    </r>
    <r>
      <rPr>
        <sz val="9.75"/>
        <color theme="1"/>
        <rFont val="SimSun"/>
        <charset val="134"/>
      </rPr>
      <t>捐赠收入</t>
    </r>
  </si>
  <si>
    <r>
      <t xml:space="preserve">  </t>
    </r>
    <r>
      <rPr>
        <sz val="9.75"/>
        <color theme="1"/>
        <rFont val="SimSun"/>
        <charset val="134"/>
      </rPr>
      <t>政府住房基金收入</t>
    </r>
  </si>
  <si>
    <r>
      <t xml:space="preserve">  </t>
    </r>
    <r>
      <rPr>
        <sz val="9.75"/>
        <color theme="1"/>
        <rFont val="SimSun"/>
        <charset val="134"/>
      </rPr>
      <t>其他收入</t>
    </r>
    <r>
      <rPr>
        <sz val="9.75"/>
        <color theme="1"/>
        <rFont val="Times New Roman"/>
        <family val="1"/>
      </rPr>
      <t>(</t>
    </r>
    <r>
      <rPr>
        <sz val="9.75"/>
        <color theme="1"/>
        <rFont val="SimSun"/>
        <charset val="134"/>
      </rPr>
      <t>款</t>
    </r>
    <r>
      <rPr>
        <sz val="9.75"/>
        <color theme="1"/>
        <rFont val="Times New Roman"/>
        <family val="1"/>
      </rPr>
      <t>)</t>
    </r>
  </si>
  <si>
    <r>
      <rPr>
        <b/>
        <sz val="9.75"/>
        <color theme="1"/>
        <rFont val="SimSun"/>
        <charset val="134"/>
      </rPr>
      <t>一般公共预算收入</t>
    </r>
  </si>
  <si>
    <r>
      <rPr>
        <sz val="9.75"/>
        <color theme="1"/>
        <rFont val="SimSun"/>
        <charset val="134"/>
      </rPr>
      <t>上级补助收入</t>
    </r>
  </si>
  <si>
    <r>
      <t xml:space="preserve">  </t>
    </r>
    <r>
      <rPr>
        <sz val="9.75"/>
        <color theme="1"/>
        <rFont val="SimSun"/>
        <charset val="134"/>
      </rPr>
      <t>返还性收入</t>
    </r>
  </si>
  <si>
    <r>
      <t xml:space="preserve">  </t>
    </r>
    <r>
      <rPr>
        <sz val="9.75"/>
        <color theme="1"/>
        <rFont val="SimSun"/>
        <charset val="134"/>
      </rPr>
      <t>一般性转移支付收入</t>
    </r>
  </si>
  <si>
    <r>
      <t xml:space="preserve">  </t>
    </r>
    <r>
      <rPr>
        <sz val="9.75"/>
        <color theme="1"/>
        <rFont val="SimSun"/>
        <charset val="134"/>
      </rPr>
      <t>专项转移支付收入</t>
    </r>
  </si>
  <si>
    <r>
      <rPr>
        <sz val="9.75"/>
        <color theme="1"/>
        <rFont val="SimSun"/>
        <charset val="134"/>
      </rPr>
      <t>下级上解收入</t>
    </r>
  </si>
  <si>
    <r>
      <rPr>
        <sz val="9.75"/>
        <color theme="1"/>
        <rFont val="SimSun"/>
        <charset val="134"/>
      </rPr>
      <t>待偿债置换一般债券上年结余</t>
    </r>
  </si>
  <si>
    <r>
      <rPr>
        <sz val="9.75"/>
        <color theme="1"/>
        <rFont val="SimSun"/>
        <charset val="134"/>
      </rPr>
      <t>上年结余</t>
    </r>
  </si>
  <si>
    <r>
      <rPr>
        <sz val="9.75"/>
        <color theme="1"/>
        <rFont val="SimSun"/>
        <charset val="134"/>
      </rPr>
      <t>调入资金</t>
    </r>
    <r>
      <rPr>
        <sz val="9.75"/>
        <color theme="1"/>
        <rFont val="Times New Roman"/>
        <family val="1"/>
      </rPr>
      <t xml:space="preserve">   </t>
    </r>
  </si>
  <si>
    <r>
      <rPr>
        <sz val="9.75"/>
        <color theme="1"/>
        <rFont val="SimSun"/>
        <charset val="134"/>
      </rPr>
      <t>债务收入</t>
    </r>
  </si>
  <si>
    <r>
      <rPr>
        <sz val="9.75"/>
        <color theme="1"/>
        <rFont val="SimSun"/>
        <charset val="134"/>
      </rPr>
      <t>债务转贷收入</t>
    </r>
  </si>
  <si>
    <r>
      <rPr>
        <sz val="9.75"/>
        <color theme="1"/>
        <rFont val="SimSun"/>
        <charset val="134"/>
      </rPr>
      <t>国债转贷收入</t>
    </r>
  </si>
  <si>
    <r>
      <rPr>
        <sz val="9.75"/>
        <color theme="1"/>
        <rFont val="SimSun"/>
        <charset val="134"/>
      </rPr>
      <t>国债转贷资金上年结余</t>
    </r>
  </si>
  <si>
    <r>
      <rPr>
        <sz val="9.75"/>
        <color theme="1"/>
        <rFont val="SimSun"/>
        <charset val="134"/>
      </rPr>
      <t>国债转贷转补助数</t>
    </r>
  </si>
  <si>
    <r>
      <rPr>
        <sz val="9.75"/>
        <color theme="1"/>
        <rFont val="SimSun"/>
        <charset val="134"/>
      </rPr>
      <t>动用预算稳定调节基金</t>
    </r>
  </si>
  <si>
    <r>
      <rPr>
        <sz val="9.75"/>
        <color theme="1"/>
        <rFont val="SimSun"/>
        <charset val="134"/>
      </rPr>
      <t>区域间转移性收入</t>
    </r>
  </si>
  <si>
    <r>
      <rPr>
        <sz val="9.75"/>
        <color theme="1"/>
        <rFont val="SimSun"/>
        <charset val="134"/>
      </rPr>
      <t>省补助计划单列市收入</t>
    </r>
  </si>
  <si>
    <r>
      <rPr>
        <sz val="9.75"/>
        <color theme="1"/>
        <rFont val="SimSun"/>
        <charset val="134"/>
      </rPr>
      <t>计划单列市上解省收入</t>
    </r>
  </si>
  <si>
    <r>
      <rPr>
        <b/>
        <sz val="9.75"/>
        <color theme="1"/>
        <rFont val="SimSun"/>
        <charset val="134"/>
      </rPr>
      <t>收</t>
    </r>
    <r>
      <rPr>
        <b/>
        <sz val="9.75"/>
        <color theme="1"/>
        <rFont val="Times New Roman"/>
        <family val="1"/>
      </rPr>
      <t xml:space="preserve">  </t>
    </r>
    <r>
      <rPr>
        <b/>
        <sz val="9.75"/>
        <color theme="1"/>
        <rFont val="SimSun"/>
        <charset val="134"/>
      </rPr>
      <t>入</t>
    </r>
    <r>
      <rPr>
        <b/>
        <sz val="9.75"/>
        <color theme="1"/>
        <rFont val="Times New Roman"/>
        <family val="1"/>
      </rPr>
      <t xml:space="preserve">  </t>
    </r>
    <r>
      <rPr>
        <b/>
        <sz val="9.75"/>
        <color theme="1"/>
        <rFont val="SimSun"/>
        <charset val="134"/>
      </rPr>
      <t>总</t>
    </r>
    <r>
      <rPr>
        <b/>
        <sz val="9.75"/>
        <color theme="1"/>
        <rFont val="Times New Roman"/>
        <family val="1"/>
      </rPr>
      <t xml:space="preserve">  </t>
    </r>
    <r>
      <rPr>
        <b/>
        <sz val="9.75"/>
        <color theme="1"/>
        <rFont val="SimSun"/>
        <charset val="134"/>
      </rPr>
      <t>计</t>
    </r>
  </si>
  <si>
    <r>
      <rPr>
        <b/>
        <sz val="9.75"/>
        <color theme="1"/>
        <rFont val="SimSun"/>
        <charset val="134"/>
      </rPr>
      <t>项目</t>
    </r>
  </si>
  <si>
    <r>
      <rPr>
        <b/>
        <sz val="9.75"/>
        <color theme="1"/>
        <rFont val="SimSun"/>
        <charset val="134"/>
      </rPr>
      <t>决算数为上年决算数的</t>
    </r>
    <r>
      <rPr>
        <b/>
        <sz val="9.75"/>
        <color theme="1"/>
        <rFont val="Times New Roman"/>
        <family val="1"/>
      </rPr>
      <t>%</t>
    </r>
  </si>
  <si>
    <r>
      <rPr>
        <sz val="9.75"/>
        <color theme="1"/>
        <rFont val="SimSun"/>
        <charset val="134"/>
      </rPr>
      <t>一般公共服务支出</t>
    </r>
  </si>
  <si>
    <r>
      <rPr>
        <sz val="9.75"/>
        <color theme="1"/>
        <rFont val="SimSun"/>
        <charset val="134"/>
      </rPr>
      <t>外交支出</t>
    </r>
  </si>
  <si>
    <r>
      <rPr>
        <sz val="9.75"/>
        <color theme="1"/>
        <rFont val="SimSun"/>
        <charset val="134"/>
      </rPr>
      <t>国防支出</t>
    </r>
  </si>
  <si>
    <r>
      <rPr>
        <sz val="9.75"/>
        <color theme="1"/>
        <rFont val="SimSun"/>
        <charset val="134"/>
      </rPr>
      <t>公共安全支出</t>
    </r>
  </si>
  <si>
    <r>
      <rPr>
        <sz val="9.75"/>
        <color theme="1"/>
        <rFont val="SimSun"/>
        <charset val="134"/>
      </rPr>
      <t>教育支出</t>
    </r>
  </si>
  <si>
    <r>
      <rPr>
        <sz val="9.75"/>
        <color theme="1"/>
        <rFont val="SimSun"/>
        <charset val="134"/>
      </rPr>
      <t>科学技术支出</t>
    </r>
  </si>
  <si>
    <r>
      <rPr>
        <sz val="9.75"/>
        <color theme="1"/>
        <rFont val="SimSun"/>
        <charset val="134"/>
      </rPr>
      <t>文化旅游体育与传媒支出</t>
    </r>
  </si>
  <si>
    <r>
      <rPr>
        <sz val="9.75"/>
        <color theme="1"/>
        <rFont val="SimSun"/>
        <charset val="134"/>
      </rPr>
      <t>社会保障和就业支出</t>
    </r>
  </si>
  <si>
    <r>
      <rPr>
        <sz val="9.75"/>
        <color theme="1"/>
        <rFont val="SimSun"/>
        <charset val="134"/>
      </rPr>
      <t>卫生健康支出</t>
    </r>
  </si>
  <si>
    <r>
      <rPr>
        <sz val="9.75"/>
        <color theme="1"/>
        <rFont val="SimSun"/>
        <charset val="134"/>
      </rPr>
      <t>节能环保支出</t>
    </r>
  </si>
  <si>
    <r>
      <rPr>
        <sz val="9.75"/>
        <color theme="1"/>
        <rFont val="SimSun"/>
        <charset val="134"/>
      </rPr>
      <t>城乡社区支出</t>
    </r>
  </si>
  <si>
    <r>
      <rPr>
        <sz val="9.75"/>
        <color theme="1"/>
        <rFont val="SimSun"/>
        <charset val="134"/>
      </rPr>
      <t>农林水支出</t>
    </r>
  </si>
  <si>
    <r>
      <rPr>
        <sz val="9.75"/>
        <color theme="1"/>
        <rFont val="SimSun"/>
        <charset val="134"/>
      </rPr>
      <t>交通运输支出</t>
    </r>
  </si>
  <si>
    <r>
      <rPr>
        <sz val="9.75"/>
        <color theme="1"/>
        <rFont val="SimSun"/>
        <charset val="134"/>
      </rPr>
      <t>资源勘探工业信息等支出</t>
    </r>
  </si>
  <si>
    <r>
      <rPr>
        <sz val="9.75"/>
        <color theme="1"/>
        <rFont val="SimSun"/>
        <charset val="134"/>
      </rPr>
      <t>商业服务业等支出</t>
    </r>
  </si>
  <si>
    <r>
      <rPr>
        <sz val="9.75"/>
        <color theme="1"/>
        <rFont val="SimSun"/>
        <charset val="134"/>
      </rPr>
      <t>金融支出</t>
    </r>
  </si>
  <si>
    <r>
      <rPr>
        <sz val="9.75"/>
        <color theme="1"/>
        <rFont val="SimSun"/>
        <charset val="134"/>
      </rPr>
      <t>援助其他地区支出</t>
    </r>
  </si>
  <si>
    <r>
      <rPr>
        <sz val="9.75"/>
        <color theme="1"/>
        <rFont val="SimSun"/>
        <charset val="134"/>
      </rPr>
      <t>自然资源海洋气象等支出</t>
    </r>
  </si>
  <si>
    <r>
      <rPr>
        <sz val="9.75"/>
        <color theme="1"/>
        <rFont val="SimSun"/>
        <charset val="134"/>
      </rPr>
      <t>住房保障支出</t>
    </r>
  </si>
  <si>
    <r>
      <rPr>
        <sz val="9.75"/>
        <color theme="1"/>
        <rFont val="SimSun"/>
        <charset val="134"/>
      </rPr>
      <t>粮油物资储备支出</t>
    </r>
  </si>
  <si>
    <r>
      <rPr>
        <sz val="9.75"/>
        <color theme="1"/>
        <rFont val="SimSun"/>
        <charset val="134"/>
      </rPr>
      <t>灾害防治及应急管理支出</t>
    </r>
  </si>
  <si>
    <r>
      <rPr>
        <sz val="9.75"/>
        <color theme="1"/>
        <rFont val="SimSun"/>
        <charset val="134"/>
      </rPr>
      <t>预备费</t>
    </r>
  </si>
  <si>
    <r>
      <rPr>
        <sz val="9.75"/>
        <color theme="1"/>
        <rFont val="SimSun"/>
        <charset val="134"/>
      </rPr>
      <t>其他支出</t>
    </r>
    <r>
      <rPr>
        <sz val="9.75"/>
        <color theme="1"/>
        <rFont val="Times New Roman"/>
        <family val="1"/>
      </rPr>
      <t>(</t>
    </r>
    <r>
      <rPr>
        <sz val="9.75"/>
        <color theme="1"/>
        <rFont val="SimSun"/>
        <charset val="134"/>
      </rPr>
      <t>类</t>
    </r>
    <r>
      <rPr>
        <sz val="9.75"/>
        <color theme="1"/>
        <rFont val="Times New Roman"/>
        <family val="1"/>
      </rPr>
      <t>)</t>
    </r>
  </si>
  <si>
    <r>
      <rPr>
        <sz val="9.75"/>
        <color theme="1"/>
        <rFont val="SimSun"/>
        <charset val="134"/>
      </rPr>
      <t>债务付息支出</t>
    </r>
  </si>
  <si>
    <r>
      <rPr>
        <sz val="9.75"/>
        <color theme="1"/>
        <rFont val="SimSun"/>
        <charset val="134"/>
      </rPr>
      <t>债务发行费用支出</t>
    </r>
  </si>
  <si>
    <r>
      <rPr>
        <b/>
        <sz val="9.75"/>
        <color theme="1"/>
        <rFont val="SimSun"/>
        <charset val="134"/>
      </rPr>
      <t>一般公共预算支出</t>
    </r>
  </si>
  <si>
    <r>
      <rPr>
        <sz val="9.75"/>
        <color theme="1"/>
        <rFont val="SimSun"/>
        <charset val="134"/>
      </rPr>
      <t>补助下级支出</t>
    </r>
  </si>
  <si>
    <r>
      <rPr>
        <sz val="9.75"/>
        <color theme="1"/>
        <rFont val="SimSun"/>
        <charset val="134"/>
      </rPr>
      <t>　返还性支出</t>
    </r>
  </si>
  <si>
    <r>
      <rPr>
        <sz val="9.75"/>
        <color theme="1"/>
        <rFont val="SimSun"/>
        <charset val="134"/>
      </rPr>
      <t>　一般性转移支付支出</t>
    </r>
  </si>
  <si>
    <r>
      <rPr>
        <sz val="9.75"/>
        <color theme="1"/>
        <rFont val="SimSun"/>
        <charset val="134"/>
      </rPr>
      <t>　专项转移支付支出</t>
    </r>
  </si>
  <si>
    <r>
      <rPr>
        <sz val="9.75"/>
        <color theme="1"/>
        <rFont val="SimSun"/>
        <charset val="134"/>
      </rPr>
      <t>上解上级支出</t>
    </r>
  </si>
  <si>
    <r>
      <rPr>
        <sz val="9.75"/>
        <color theme="1"/>
        <rFont val="SimSun"/>
        <charset val="134"/>
      </rPr>
      <t>调出资金</t>
    </r>
  </si>
  <si>
    <r>
      <rPr>
        <sz val="9.75"/>
        <color theme="1"/>
        <rFont val="SimSun"/>
        <charset val="134"/>
      </rPr>
      <t>债务还本支出</t>
    </r>
  </si>
  <si>
    <r>
      <rPr>
        <sz val="9.75"/>
        <color theme="1"/>
        <rFont val="SimSun"/>
        <charset val="134"/>
      </rPr>
      <t>债务转贷支出</t>
    </r>
  </si>
  <si>
    <r>
      <rPr>
        <sz val="9.75"/>
        <color theme="1"/>
        <rFont val="SimSun"/>
        <charset val="134"/>
      </rPr>
      <t>补充预算周转金</t>
    </r>
  </si>
  <si>
    <r>
      <rPr>
        <sz val="9.75"/>
        <color theme="1"/>
        <rFont val="SimSun"/>
        <charset val="134"/>
      </rPr>
      <t>拨付国债转贷资金数</t>
    </r>
  </si>
  <si>
    <r>
      <rPr>
        <sz val="9.75"/>
        <color theme="1"/>
        <rFont val="SimSun"/>
        <charset val="134"/>
      </rPr>
      <t>国债转贷资金结余</t>
    </r>
  </si>
  <si>
    <r>
      <rPr>
        <sz val="9.75"/>
        <color theme="1"/>
        <rFont val="SimSun"/>
        <charset val="134"/>
      </rPr>
      <t>安排预算稳定调节基金</t>
    </r>
  </si>
  <si>
    <r>
      <rPr>
        <sz val="9.75"/>
        <color theme="1"/>
        <rFont val="SimSun"/>
        <charset val="134"/>
      </rPr>
      <t>区域间转移性支出</t>
    </r>
  </si>
  <si>
    <r>
      <rPr>
        <sz val="9.75"/>
        <color theme="1"/>
        <rFont val="SimSun"/>
        <charset val="134"/>
      </rPr>
      <t>计划单列市上解省支出</t>
    </r>
  </si>
  <si>
    <r>
      <rPr>
        <sz val="9.75"/>
        <color theme="1"/>
        <rFont val="SimSun"/>
        <charset val="134"/>
      </rPr>
      <t>省补助计划单列市支出</t>
    </r>
  </si>
  <si>
    <r>
      <rPr>
        <sz val="9.75"/>
        <color theme="1"/>
        <rFont val="SimSun"/>
        <charset val="134"/>
      </rPr>
      <t>待偿债置换一般债券结余</t>
    </r>
  </si>
  <si>
    <r>
      <rPr>
        <sz val="9.75"/>
        <color theme="1"/>
        <rFont val="SimSun"/>
        <charset val="134"/>
      </rPr>
      <t>年终结余</t>
    </r>
  </si>
  <si>
    <r>
      <rPr>
        <sz val="9.75"/>
        <color theme="1"/>
        <rFont val="SimSun"/>
        <charset val="134"/>
      </rPr>
      <t>减</t>
    </r>
    <r>
      <rPr>
        <sz val="9.75"/>
        <color theme="1"/>
        <rFont val="Times New Roman"/>
        <family val="1"/>
      </rPr>
      <t>:</t>
    </r>
    <r>
      <rPr>
        <sz val="9.75"/>
        <color theme="1"/>
        <rFont val="SimSun"/>
        <charset val="134"/>
      </rPr>
      <t>结转下年的支出</t>
    </r>
  </si>
  <si>
    <r>
      <rPr>
        <sz val="9.75"/>
        <color theme="1"/>
        <rFont val="SimSun"/>
        <charset val="134"/>
      </rPr>
      <t>净结余</t>
    </r>
  </si>
  <si>
    <r>
      <rPr>
        <b/>
        <sz val="9.75"/>
        <color theme="1"/>
        <rFont val="SimSun"/>
        <charset val="134"/>
      </rPr>
      <t>支</t>
    </r>
    <r>
      <rPr>
        <b/>
        <sz val="9.75"/>
        <color theme="1"/>
        <rFont val="Times New Roman"/>
        <family val="1"/>
      </rPr>
      <t xml:space="preserve">  </t>
    </r>
    <r>
      <rPr>
        <b/>
        <sz val="9.75"/>
        <color theme="1"/>
        <rFont val="SimSun"/>
        <charset val="134"/>
      </rPr>
      <t>出</t>
    </r>
    <r>
      <rPr>
        <b/>
        <sz val="9.75"/>
        <color theme="1"/>
        <rFont val="Times New Roman"/>
        <family val="1"/>
      </rPr>
      <t xml:space="preserve">  </t>
    </r>
    <r>
      <rPr>
        <b/>
        <sz val="9.75"/>
        <color theme="1"/>
        <rFont val="SimSun"/>
        <charset val="134"/>
      </rPr>
      <t>总</t>
    </r>
    <r>
      <rPr>
        <b/>
        <sz val="9.75"/>
        <color theme="1"/>
        <rFont val="Times New Roman"/>
        <family val="1"/>
      </rPr>
      <t xml:space="preserve">  </t>
    </r>
    <r>
      <rPr>
        <b/>
        <sz val="9.75"/>
        <color theme="1"/>
        <rFont val="SimSun"/>
        <charset val="134"/>
      </rPr>
      <t>计</t>
    </r>
  </si>
  <si>
    <r>
      <t>2-2023</t>
    </r>
    <r>
      <rPr>
        <b/>
        <sz val="18"/>
        <color theme="1"/>
        <rFont val="SimSun"/>
        <charset val="134"/>
      </rPr>
      <t>年南华县一般公共预算支出决算表</t>
    </r>
    <phoneticPr fontId="65" type="noConversion"/>
  </si>
  <si>
    <r>
      <t>3-2023</t>
    </r>
    <r>
      <rPr>
        <b/>
        <sz val="18"/>
        <color theme="1"/>
        <rFont val="SimSun"/>
        <charset val="134"/>
      </rPr>
      <t>年南华县一般公共预算支出决算明细表</t>
    </r>
    <phoneticPr fontId="65" type="noConversion"/>
  </si>
  <si>
    <r>
      <rPr>
        <sz val="9.75"/>
        <color theme="1"/>
        <rFont val="SimSun"/>
        <charset val="134"/>
      </rPr>
      <t>单位</t>
    </r>
    <r>
      <rPr>
        <sz val="9.75"/>
        <color theme="1"/>
        <rFont val="Times New Roman"/>
        <family val="1"/>
      </rPr>
      <t>:</t>
    </r>
    <r>
      <rPr>
        <sz val="9.75"/>
        <color theme="1"/>
        <rFont val="SimSun"/>
        <charset val="134"/>
      </rPr>
      <t>万元</t>
    </r>
  </si>
  <si>
    <r>
      <rPr>
        <b/>
        <sz val="9.75"/>
        <color theme="1"/>
        <rFont val="SimSun"/>
        <charset val="134"/>
      </rPr>
      <t>序号</t>
    </r>
  </si>
  <si>
    <r>
      <rPr>
        <b/>
        <sz val="9.75"/>
        <color theme="1"/>
        <rFont val="SimSun"/>
        <charset val="134"/>
      </rPr>
      <t>项　　　　目</t>
    </r>
  </si>
  <si>
    <r>
      <rPr>
        <sz val="9.75"/>
        <color theme="1"/>
        <rFont val="SimSun"/>
        <charset val="134"/>
      </rPr>
      <t>一、</t>
    </r>
  </si>
  <si>
    <r>
      <rPr>
        <sz val="9.75"/>
        <color theme="1"/>
        <rFont val="SimSun"/>
        <charset val="134"/>
      </rPr>
      <t>其中</t>
    </r>
  </si>
  <si>
    <r>
      <t xml:space="preserve">  </t>
    </r>
    <r>
      <rPr>
        <sz val="9.75"/>
        <color theme="1"/>
        <rFont val="SimSun"/>
        <charset val="134"/>
      </rPr>
      <t>人大事务</t>
    </r>
  </si>
  <si>
    <r>
      <t xml:space="preserve">    </t>
    </r>
    <r>
      <rPr>
        <sz val="9.75"/>
        <color theme="1"/>
        <rFont val="SimSun"/>
        <charset val="134"/>
      </rPr>
      <t>行政运行</t>
    </r>
  </si>
  <si>
    <r>
      <t xml:space="preserve">    </t>
    </r>
    <r>
      <rPr>
        <sz val="9.75"/>
        <color theme="1"/>
        <rFont val="SimSun"/>
        <charset val="134"/>
      </rPr>
      <t>一般行政管理事务</t>
    </r>
  </si>
  <si>
    <r>
      <t xml:space="preserve">    </t>
    </r>
    <r>
      <rPr>
        <sz val="9.75"/>
        <color theme="1"/>
        <rFont val="SimSun"/>
        <charset val="134"/>
      </rPr>
      <t>机关服务</t>
    </r>
  </si>
  <si>
    <r>
      <t xml:space="preserve">    </t>
    </r>
    <r>
      <rPr>
        <sz val="9.75"/>
        <color theme="1"/>
        <rFont val="SimSun"/>
        <charset val="134"/>
      </rPr>
      <t>人大会议</t>
    </r>
  </si>
  <si>
    <r>
      <t xml:space="preserve">    </t>
    </r>
    <r>
      <rPr>
        <sz val="9.75"/>
        <color theme="1"/>
        <rFont val="SimSun"/>
        <charset val="134"/>
      </rPr>
      <t>人大立法</t>
    </r>
  </si>
  <si>
    <r>
      <t xml:space="preserve">    </t>
    </r>
    <r>
      <rPr>
        <sz val="9.75"/>
        <color theme="1"/>
        <rFont val="SimSun"/>
        <charset val="134"/>
      </rPr>
      <t>人大监督</t>
    </r>
  </si>
  <si>
    <r>
      <t xml:space="preserve">    </t>
    </r>
    <r>
      <rPr>
        <sz val="9.75"/>
        <color theme="1"/>
        <rFont val="SimSun"/>
        <charset val="134"/>
      </rPr>
      <t>人大代表履职能力提升</t>
    </r>
  </si>
  <si>
    <r>
      <t xml:space="preserve">    </t>
    </r>
    <r>
      <rPr>
        <sz val="9.75"/>
        <color theme="1"/>
        <rFont val="SimSun"/>
        <charset val="134"/>
      </rPr>
      <t>代表工作</t>
    </r>
  </si>
  <si>
    <r>
      <t xml:space="preserve">    </t>
    </r>
    <r>
      <rPr>
        <sz val="9.75"/>
        <color theme="1"/>
        <rFont val="SimSun"/>
        <charset val="134"/>
      </rPr>
      <t>人大信访工作</t>
    </r>
  </si>
  <si>
    <r>
      <t xml:space="preserve">    </t>
    </r>
    <r>
      <rPr>
        <sz val="9.75"/>
        <color theme="1"/>
        <rFont val="SimSun"/>
        <charset val="134"/>
      </rPr>
      <t>事业运行</t>
    </r>
  </si>
  <si>
    <r>
      <t xml:space="preserve">    </t>
    </r>
    <r>
      <rPr>
        <sz val="9.75"/>
        <color theme="1"/>
        <rFont val="SimSun"/>
        <charset val="134"/>
      </rPr>
      <t>其他人大事务支出</t>
    </r>
  </si>
  <si>
    <r>
      <t xml:space="preserve">  </t>
    </r>
    <r>
      <rPr>
        <sz val="9.75"/>
        <color theme="1"/>
        <rFont val="SimSun"/>
        <charset val="134"/>
      </rPr>
      <t>政协事务</t>
    </r>
  </si>
  <si>
    <r>
      <t xml:space="preserve">    </t>
    </r>
    <r>
      <rPr>
        <sz val="9.75"/>
        <color theme="1"/>
        <rFont val="SimSun"/>
        <charset val="134"/>
      </rPr>
      <t>政协会议</t>
    </r>
  </si>
  <si>
    <r>
      <t xml:space="preserve">    </t>
    </r>
    <r>
      <rPr>
        <sz val="9.75"/>
        <color theme="1"/>
        <rFont val="SimSun"/>
        <charset val="134"/>
      </rPr>
      <t>委员视察</t>
    </r>
  </si>
  <si>
    <r>
      <t xml:space="preserve">    </t>
    </r>
    <r>
      <rPr>
        <sz val="9.75"/>
        <color theme="1"/>
        <rFont val="SimSun"/>
        <charset val="134"/>
      </rPr>
      <t>参政议政</t>
    </r>
  </si>
  <si>
    <r>
      <t xml:space="preserve">    </t>
    </r>
    <r>
      <rPr>
        <sz val="9.75"/>
        <color theme="1"/>
        <rFont val="SimSun"/>
        <charset val="134"/>
      </rPr>
      <t>其他政协事务支出</t>
    </r>
  </si>
  <si>
    <r>
      <t xml:space="preserve">  </t>
    </r>
    <r>
      <rPr>
        <sz val="9.75"/>
        <color theme="1"/>
        <rFont val="SimSun"/>
        <charset val="134"/>
      </rPr>
      <t>政府办公厅</t>
    </r>
    <r>
      <rPr>
        <sz val="9.75"/>
        <color theme="1"/>
        <rFont val="Times New Roman"/>
        <family val="1"/>
      </rPr>
      <t>(</t>
    </r>
    <r>
      <rPr>
        <sz val="9.75"/>
        <color theme="1"/>
        <rFont val="SimSun"/>
        <charset val="134"/>
      </rPr>
      <t>室</t>
    </r>
    <r>
      <rPr>
        <sz val="9.75"/>
        <color theme="1"/>
        <rFont val="Times New Roman"/>
        <family val="1"/>
      </rPr>
      <t>)</t>
    </r>
    <r>
      <rPr>
        <sz val="9.75"/>
        <color theme="1"/>
        <rFont val="SimSun"/>
        <charset val="134"/>
      </rPr>
      <t>及相关机构事务</t>
    </r>
  </si>
  <si>
    <r>
      <t xml:space="preserve">    </t>
    </r>
    <r>
      <rPr>
        <sz val="9.75"/>
        <color theme="1"/>
        <rFont val="SimSun"/>
        <charset val="134"/>
      </rPr>
      <t>专项服务</t>
    </r>
  </si>
  <si>
    <r>
      <t xml:space="preserve">    </t>
    </r>
    <r>
      <rPr>
        <sz val="9.75"/>
        <color theme="1"/>
        <rFont val="SimSun"/>
        <charset val="134"/>
      </rPr>
      <t>专项业务及机关事务管理</t>
    </r>
  </si>
  <si>
    <r>
      <t xml:space="preserve">    </t>
    </r>
    <r>
      <rPr>
        <sz val="9.75"/>
        <color theme="1"/>
        <rFont val="SimSun"/>
        <charset val="134"/>
      </rPr>
      <t>政务公开审批</t>
    </r>
  </si>
  <si>
    <r>
      <t xml:space="preserve">    </t>
    </r>
    <r>
      <rPr>
        <sz val="9.75"/>
        <color theme="1"/>
        <rFont val="SimSun"/>
        <charset val="134"/>
      </rPr>
      <t>信访事务</t>
    </r>
  </si>
  <si>
    <r>
      <t xml:space="preserve">    </t>
    </r>
    <r>
      <rPr>
        <sz val="9.75"/>
        <color theme="1"/>
        <rFont val="SimSun"/>
        <charset val="134"/>
      </rPr>
      <t>参事事务</t>
    </r>
  </si>
  <si>
    <r>
      <t xml:space="preserve">    </t>
    </r>
    <r>
      <rPr>
        <sz val="9.75"/>
        <color theme="1"/>
        <rFont val="SimSun"/>
        <charset val="134"/>
      </rPr>
      <t>其他政府办公厅</t>
    </r>
    <r>
      <rPr>
        <sz val="9.75"/>
        <color theme="1"/>
        <rFont val="Times New Roman"/>
        <family val="1"/>
      </rPr>
      <t>(</t>
    </r>
    <r>
      <rPr>
        <sz val="9.75"/>
        <color theme="1"/>
        <rFont val="SimSun"/>
        <charset val="134"/>
      </rPr>
      <t>室</t>
    </r>
    <r>
      <rPr>
        <sz val="9.75"/>
        <color theme="1"/>
        <rFont val="Times New Roman"/>
        <family val="1"/>
      </rPr>
      <t>)</t>
    </r>
    <r>
      <rPr>
        <sz val="9.75"/>
        <color theme="1"/>
        <rFont val="SimSun"/>
        <charset val="134"/>
      </rPr>
      <t>及相关机构事务支出</t>
    </r>
  </si>
  <si>
    <r>
      <t xml:space="preserve">  </t>
    </r>
    <r>
      <rPr>
        <sz val="9.75"/>
        <color theme="1"/>
        <rFont val="SimSun"/>
        <charset val="134"/>
      </rPr>
      <t>发展与改革事务</t>
    </r>
  </si>
  <si>
    <r>
      <t xml:space="preserve">    </t>
    </r>
    <r>
      <rPr>
        <sz val="9.75"/>
        <color theme="1"/>
        <rFont val="SimSun"/>
        <charset val="134"/>
      </rPr>
      <t>战略规划与实施</t>
    </r>
  </si>
  <si>
    <r>
      <t xml:space="preserve">    </t>
    </r>
    <r>
      <rPr>
        <sz val="9.75"/>
        <color theme="1"/>
        <rFont val="SimSun"/>
        <charset val="134"/>
      </rPr>
      <t>日常经济运行调节</t>
    </r>
  </si>
  <si>
    <r>
      <t xml:space="preserve">    </t>
    </r>
    <r>
      <rPr>
        <sz val="9.75"/>
        <color theme="1"/>
        <rFont val="SimSun"/>
        <charset val="134"/>
      </rPr>
      <t>社会事业发展规划</t>
    </r>
  </si>
  <si>
    <r>
      <t xml:space="preserve">    </t>
    </r>
    <r>
      <rPr>
        <sz val="9.75"/>
        <color theme="1"/>
        <rFont val="SimSun"/>
        <charset val="134"/>
      </rPr>
      <t>经济体制改革研究</t>
    </r>
  </si>
  <si>
    <r>
      <t xml:space="preserve">    </t>
    </r>
    <r>
      <rPr>
        <sz val="9.75"/>
        <color theme="1"/>
        <rFont val="SimSun"/>
        <charset val="134"/>
      </rPr>
      <t>物价管理</t>
    </r>
  </si>
  <si>
    <r>
      <t xml:space="preserve">    </t>
    </r>
    <r>
      <rPr>
        <sz val="9.75"/>
        <color theme="1"/>
        <rFont val="SimSun"/>
        <charset val="134"/>
      </rPr>
      <t>其他发展与改革事务支出</t>
    </r>
  </si>
  <si>
    <r>
      <t xml:space="preserve">  </t>
    </r>
    <r>
      <rPr>
        <sz val="9.75"/>
        <color theme="1"/>
        <rFont val="SimSun"/>
        <charset val="134"/>
      </rPr>
      <t>统计信息事务</t>
    </r>
  </si>
  <si>
    <r>
      <t xml:space="preserve">    </t>
    </r>
    <r>
      <rPr>
        <sz val="9.75"/>
        <color theme="1"/>
        <rFont val="SimSun"/>
        <charset val="134"/>
      </rPr>
      <t>信息事务</t>
    </r>
  </si>
  <si>
    <r>
      <t xml:space="preserve">    </t>
    </r>
    <r>
      <rPr>
        <sz val="9.75"/>
        <color theme="1"/>
        <rFont val="SimSun"/>
        <charset val="134"/>
      </rPr>
      <t>专项统计业务</t>
    </r>
  </si>
  <si>
    <r>
      <t xml:space="preserve">    </t>
    </r>
    <r>
      <rPr>
        <sz val="9.75"/>
        <color theme="1"/>
        <rFont val="SimSun"/>
        <charset val="134"/>
      </rPr>
      <t>统计管理</t>
    </r>
  </si>
  <si>
    <r>
      <t xml:space="preserve">    </t>
    </r>
    <r>
      <rPr>
        <sz val="9.75"/>
        <color theme="1"/>
        <rFont val="SimSun"/>
        <charset val="134"/>
      </rPr>
      <t>专项普查活动</t>
    </r>
  </si>
  <si>
    <r>
      <t xml:space="preserve">    </t>
    </r>
    <r>
      <rPr>
        <sz val="9.75"/>
        <color theme="1"/>
        <rFont val="SimSun"/>
        <charset val="134"/>
      </rPr>
      <t>统计抽样调查</t>
    </r>
  </si>
  <si>
    <r>
      <t xml:space="preserve">    </t>
    </r>
    <r>
      <rPr>
        <sz val="9.75"/>
        <color theme="1"/>
        <rFont val="SimSun"/>
        <charset val="134"/>
      </rPr>
      <t>其他统计信息事务支出</t>
    </r>
  </si>
  <si>
    <r>
      <t xml:space="preserve">  </t>
    </r>
    <r>
      <rPr>
        <sz val="9.75"/>
        <color theme="1"/>
        <rFont val="SimSun"/>
        <charset val="134"/>
      </rPr>
      <t>财政事务</t>
    </r>
  </si>
  <si>
    <r>
      <t xml:space="preserve">    </t>
    </r>
    <r>
      <rPr>
        <sz val="9.75"/>
        <color theme="1"/>
        <rFont val="SimSun"/>
        <charset val="134"/>
      </rPr>
      <t>预算改革业务</t>
    </r>
  </si>
  <si>
    <r>
      <t xml:space="preserve">    </t>
    </r>
    <r>
      <rPr>
        <sz val="9.75"/>
        <color theme="1"/>
        <rFont val="SimSun"/>
        <charset val="134"/>
      </rPr>
      <t>财政国库业务</t>
    </r>
  </si>
  <si>
    <r>
      <t xml:space="preserve">    </t>
    </r>
    <r>
      <rPr>
        <sz val="9.75"/>
        <color theme="1"/>
        <rFont val="SimSun"/>
        <charset val="134"/>
      </rPr>
      <t>财政监察</t>
    </r>
  </si>
  <si>
    <r>
      <t xml:space="preserve">    </t>
    </r>
    <r>
      <rPr>
        <sz val="9.75"/>
        <color theme="1"/>
        <rFont val="SimSun"/>
        <charset val="134"/>
      </rPr>
      <t>信息化建设</t>
    </r>
  </si>
  <si>
    <r>
      <t xml:space="preserve">    </t>
    </r>
    <r>
      <rPr>
        <sz val="9.75"/>
        <color theme="1"/>
        <rFont val="SimSun"/>
        <charset val="134"/>
      </rPr>
      <t>财政委托业务支出</t>
    </r>
  </si>
  <si>
    <r>
      <t xml:space="preserve">    </t>
    </r>
    <r>
      <rPr>
        <sz val="9.75"/>
        <color theme="1"/>
        <rFont val="SimSun"/>
        <charset val="134"/>
      </rPr>
      <t>其他财政事务支出</t>
    </r>
  </si>
  <si>
    <r>
      <t xml:space="preserve">  </t>
    </r>
    <r>
      <rPr>
        <sz val="9.75"/>
        <color theme="1"/>
        <rFont val="SimSun"/>
        <charset val="134"/>
      </rPr>
      <t>税收事务</t>
    </r>
  </si>
  <si>
    <r>
      <t xml:space="preserve">    </t>
    </r>
    <r>
      <rPr>
        <sz val="9.75"/>
        <color theme="1"/>
        <rFont val="SimSun"/>
        <charset val="134"/>
      </rPr>
      <t>税收业务</t>
    </r>
  </si>
  <si>
    <r>
      <t xml:space="preserve">    </t>
    </r>
    <r>
      <rPr>
        <sz val="9.75"/>
        <color theme="1"/>
        <rFont val="SimSun"/>
        <charset val="134"/>
      </rPr>
      <t>其他税收事务支出</t>
    </r>
  </si>
  <si>
    <r>
      <t xml:space="preserve">  </t>
    </r>
    <r>
      <rPr>
        <sz val="9.75"/>
        <color theme="1"/>
        <rFont val="SimSun"/>
        <charset val="134"/>
      </rPr>
      <t>审计事务</t>
    </r>
  </si>
  <si>
    <r>
      <t xml:space="preserve">    </t>
    </r>
    <r>
      <rPr>
        <sz val="9.75"/>
        <color theme="1"/>
        <rFont val="SimSun"/>
        <charset val="134"/>
      </rPr>
      <t>审计业务</t>
    </r>
  </si>
  <si>
    <r>
      <t xml:space="preserve">    </t>
    </r>
    <r>
      <rPr>
        <sz val="9.75"/>
        <color theme="1"/>
        <rFont val="SimSun"/>
        <charset val="134"/>
      </rPr>
      <t>审计管理</t>
    </r>
  </si>
  <si>
    <r>
      <t xml:space="preserve">    </t>
    </r>
    <r>
      <rPr>
        <sz val="9.75"/>
        <color theme="1"/>
        <rFont val="SimSun"/>
        <charset val="134"/>
      </rPr>
      <t>其他审计事务支出</t>
    </r>
  </si>
  <si>
    <r>
      <t xml:space="preserve">  </t>
    </r>
    <r>
      <rPr>
        <sz val="9.75"/>
        <color theme="1"/>
        <rFont val="SimSun"/>
        <charset val="134"/>
      </rPr>
      <t>海关事务</t>
    </r>
  </si>
  <si>
    <r>
      <t xml:space="preserve">    </t>
    </r>
    <r>
      <rPr>
        <sz val="9.75"/>
        <color theme="1"/>
        <rFont val="SimSun"/>
        <charset val="134"/>
      </rPr>
      <t>缉私办案</t>
    </r>
  </si>
  <si>
    <r>
      <t xml:space="preserve">    </t>
    </r>
    <r>
      <rPr>
        <sz val="9.75"/>
        <color theme="1"/>
        <rFont val="SimSun"/>
        <charset val="134"/>
      </rPr>
      <t>口岸管理</t>
    </r>
  </si>
  <si>
    <r>
      <t xml:space="preserve">    </t>
    </r>
    <r>
      <rPr>
        <sz val="9.75"/>
        <color theme="1"/>
        <rFont val="SimSun"/>
        <charset val="134"/>
      </rPr>
      <t>海关关务</t>
    </r>
  </si>
  <si>
    <r>
      <t xml:space="preserve">    </t>
    </r>
    <r>
      <rPr>
        <sz val="9.75"/>
        <color theme="1"/>
        <rFont val="SimSun"/>
        <charset val="134"/>
      </rPr>
      <t>关税征管</t>
    </r>
  </si>
  <si>
    <r>
      <t xml:space="preserve">    </t>
    </r>
    <r>
      <rPr>
        <sz val="9.75"/>
        <color theme="1"/>
        <rFont val="SimSun"/>
        <charset val="134"/>
      </rPr>
      <t>海关监管</t>
    </r>
  </si>
  <si>
    <r>
      <t xml:space="preserve">    </t>
    </r>
    <r>
      <rPr>
        <sz val="9.75"/>
        <color theme="1"/>
        <rFont val="SimSun"/>
        <charset val="134"/>
      </rPr>
      <t>检验检疫</t>
    </r>
  </si>
  <si>
    <r>
      <t xml:space="preserve">    </t>
    </r>
    <r>
      <rPr>
        <sz val="9.75"/>
        <color theme="1"/>
        <rFont val="SimSun"/>
        <charset val="134"/>
      </rPr>
      <t>其他海关事务支出</t>
    </r>
  </si>
  <si>
    <r>
      <t xml:space="preserve">  </t>
    </r>
    <r>
      <rPr>
        <sz val="9.75"/>
        <color theme="1"/>
        <rFont val="SimSun"/>
        <charset val="134"/>
      </rPr>
      <t>商贸事务</t>
    </r>
  </si>
  <si>
    <r>
      <t xml:space="preserve">    </t>
    </r>
    <r>
      <rPr>
        <sz val="9.75"/>
        <color theme="1"/>
        <rFont val="SimSun"/>
        <charset val="134"/>
      </rPr>
      <t>对外贸易管理</t>
    </r>
  </si>
  <si>
    <r>
      <t xml:space="preserve">    </t>
    </r>
    <r>
      <rPr>
        <sz val="9.75"/>
        <color theme="1"/>
        <rFont val="SimSun"/>
        <charset val="134"/>
      </rPr>
      <t>国际经济合作</t>
    </r>
  </si>
  <si>
    <r>
      <t xml:space="preserve">    </t>
    </r>
    <r>
      <rPr>
        <sz val="9.75"/>
        <color theme="1"/>
        <rFont val="SimSun"/>
        <charset val="134"/>
      </rPr>
      <t>外资管理</t>
    </r>
  </si>
  <si>
    <r>
      <t xml:space="preserve">    </t>
    </r>
    <r>
      <rPr>
        <sz val="9.75"/>
        <color theme="1"/>
        <rFont val="SimSun"/>
        <charset val="134"/>
      </rPr>
      <t>国内贸易管理</t>
    </r>
  </si>
  <si>
    <r>
      <t xml:space="preserve">    </t>
    </r>
    <r>
      <rPr>
        <sz val="9.75"/>
        <color theme="1"/>
        <rFont val="SimSun"/>
        <charset val="134"/>
      </rPr>
      <t>招商引资</t>
    </r>
  </si>
  <si>
    <r>
      <t xml:space="preserve">    </t>
    </r>
    <r>
      <rPr>
        <sz val="9.75"/>
        <color theme="1"/>
        <rFont val="SimSun"/>
        <charset val="134"/>
      </rPr>
      <t>其他商贸事务支出</t>
    </r>
  </si>
  <si>
    <r>
      <t xml:space="preserve">  </t>
    </r>
    <r>
      <rPr>
        <sz val="9.75"/>
        <color theme="1"/>
        <rFont val="SimSun"/>
        <charset val="134"/>
      </rPr>
      <t>知识产权事务</t>
    </r>
  </si>
  <si>
    <r>
      <t xml:space="preserve">    </t>
    </r>
    <r>
      <rPr>
        <sz val="9.75"/>
        <color theme="1"/>
        <rFont val="SimSun"/>
        <charset val="134"/>
      </rPr>
      <t>专利审批</t>
    </r>
  </si>
  <si>
    <r>
      <t xml:space="preserve">    </t>
    </r>
    <r>
      <rPr>
        <sz val="9.75"/>
        <color theme="1"/>
        <rFont val="SimSun"/>
        <charset val="134"/>
      </rPr>
      <t>知识产权战略和规划</t>
    </r>
  </si>
  <si>
    <r>
      <t xml:space="preserve">    </t>
    </r>
    <r>
      <rPr>
        <sz val="9.75"/>
        <color theme="1"/>
        <rFont val="SimSun"/>
        <charset val="134"/>
      </rPr>
      <t>国际合作与交流</t>
    </r>
  </si>
  <si>
    <r>
      <t xml:space="preserve">    </t>
    </r>
    <r>
      <rPr>
        <sz val="9.75"/>
        <color theme="1"/>
        <rFont val="SimSun"/>
        <charset val="134"/>
      </rPr>
      <t>知识产权宏观管理</t>
    </r>
  </si>
  <si>
    <r>
      <t xml:space="preserve">    </t>
    </r>
    <r>
      <rPr>
        <sz val="9.75"/>
        <color theme="1"/>
        <rFont val="SimSun"/>
        <charset val="134"/>
      </rPr>
      <t>商标管理</t>
    </r>
  </si>
  <si>
    <r>
      <t xml:space="preserve">    </t>
    </r>
    <r>
      <rPr>
        <sz val="9.75"/>
        <color theme="1"/>
        <rFont val="SimSun"/>
        <charset val="134"/>
      </rPr>
      <t>原产地地理标志管理</t>
    </r>
  </si>
  <si>
    <r>
      <t xml:space="preserve">    </t>
    </r>
    <r>
      <rPr>
        <sz val="9.75"/>
        <color theme="1"/>
        <rFont val="SimSun"/>
        <charset val="134"/>
      </rPr>
      <t>其他知识产权事务支出</t>
    </r>
  </si>
  <si>
    <r>
      <t xml:space="preserve">  </t>
    </r>
    <r>
      <rPr>
        <sz val="9.75"/>
        <color theme="1"/>
        <rFont val="SimSun"/>
        <charset val="134"/>
      </rPr>
      <t>民族事务</t>
    </r>
  </si>
  <si>
    <r>
      <t xml:space="preserve">    </t>
    </r>
    <r>
      <rPr>
        <sz val="9.75"/>
        <color theme="1"/>
        <rFont val="SimSun"/>
        <charset val="134"/>
      </rPr>
      <t>民族工作专项</t>
    </r>
  </si>
  <si>
    <r>
      <t xml:space="preserve">    </t>
    </r>
    <r>
      <rPr>
        <sz val="9.75"/>
        <color theme="1"/>
        <rFont val="SimSun"/>
        <charset val="134"/>
      </rPr>
      <t>其他民族事务支出</t>
    </r>
  </si>
  <si>
    <r>
      <t xml:space="preserve">  </t>
    </r>
    <r>
      <rPr>
        <sz val="9.75"/>
        <color theme="1"/>
        <rFont val="SimSun"/>
        <charset val="134"/>
      </rPr>
      <t>港澳台事务</t>
    </r>
  </si>
  <si>
    <r>
      <t xml:space="preserve">    </t>
    </r>
    <r>
      <rPr>
        <sz val="9.75"/>
        <color theme="1"/>
        <rFont val="SimSun"/>
        <charset val="134"/>
      </rPr>
      <t>港澳事务</t>
    </r>
  </si>
  <si>
    <r>
      <t xml:space="preserve">    </t>
    </r>
    <r>
      <rPr>
        <sz val="9.75"/>
        <color theme="1"/>
        <rFont val="SimSun"/>
        <charset val="134"/>
      </rPr>
      <t>台湾事务</t>
    </r>
  </si>
  <si>
    <r>
      <t xml:space="preserve">    </t>
    </r>
    <r>
      <rPr>
        <sz val="9.75"/>
        <color theme="1"/>
        <rFont val="SimSun"/>
        <charset val="134"/>
      </rPr>
      <t>其他港澳台事务支出</t>
    </r>
  </si>
  <si>
    <r>
      <t xml:space="preserve">  </t>
    </r>
    <r>
      <rPr>
        <sz val="9.75"/>
        <color theme="1"/>
        <rFont val="SimSun"/>
        <charset val="134"/>
      </rPr>
      <t>档案事务</t>
    </r>
  </si>
  <si>
    <r>
      <t xml:space="preserve">    </t>
    </r>
    <r>
      <rPr>
        <sz val="9.75"/>
        <color theme="1"/>
        <rFont val="SimSun"/>
        <charset val="134"/>
      </rPr>
      <t>档案馆</t>
    </r>
  </si>
  <si>
    <r>
      <t xml:space="preserve">    </t>
    </r>
    <r>
      <rPr>
        <sz val="9.75"/>
        <color theme="1"/>
        <rFont val="SimSun"/>
        <charset val="134"/>
      </rPr>
      <t>其他档案事务支出</t>
    </r>
  </si>
  <si>
    <r>
      <t xml:space="preserve">  </t>
    </r>
    <r>
      <rPr>
        <sz val="9.75"/>
        <color theme="1"/>
        <rFont val="SimSun"/>
        <charset val="134"/>
      </rPr>
      <t>群众团体事务</t>
    </r>
  </si>
  <si>
    <r>
      <t xml:space="preserve">    </t>
    </r>
    <r>
      <rPr>
        <sz val="9.75"/>
        <color theme="1"/>
        <rFont val="SimSun"/>
        <charset val="134"/>
      </rPr>
      <t>工会事务</t>
    </r>
  </si>
  <si>
    <r>
      <t xml:space="preserve">    </t>
    </r>
    <r>
      <rPr>
        <sz val="9.75"/>
        <color theme="1"/>
        <rFont val="SimSun"/>
        <charset val="134"/>
      </rPr>
      <t>其他群众团体事务支出</t>
    </r>
  </si>
  <si>
    <r>
      <t xml:space="preserve">  </t>
    </r>
    <r>
      <rPr>
        <sz val="9.75"/>
        <color theme="1"/>
        <rFont val="SimSun"/>
        <charset val="134"/>
      </rPr>
      <t>市场监督管理事务</t>
    </r>
  </si>
  <si>
    <r>
      <t xml:space="preserve">    </t>
    </r>
    <r>
      <rPr>
        <sz val="9.75"/>
        <color theme="1"/>
        <rFont val="SimSun"/>
        <charset val="134"/>
      </rPr>
      <t>市场主体管理</t>
    </r>
  </si>
  <si>
    <r>
      <t xml:space="preserve">    </t>
    </r>
    <r>
      <rPr>
        <sz val="9.75"/>
        <color theme="1"/>
        <rFont val="SimSun"/>
        <charset val="134"/>
      </rPr>
      <t>市场秩序执法</t>
    </r>
  </si>
  <si>
    <r>
      <t xml:space="preserve">    </t>
    </r>
    <r>
      <rPr>
        <sz val="9.75"/>
        <color theme="1"/>
        <rFont val="SimSun"/>
        <charset val="134"/>
      </rPr>
      <t>质量基础</t>
    </r>
  </si>
  <si>
    <r>
      <t xml:space="preserve">    </t>
    </r>
    <r>
      <rPr>
        <sz val="9.75"/>
        <color theme="1"/>
        <rFont val="SimSun"/>
        <charset val="134"/>
      </rPr>
      <t>药品事务</t>
    </r>
  </si>
  <si>
    <r>
      <t xml:space="preserve">    </t>
    </r>
    <r>
      <rPr>
        <sz val="9.75"/>
        <color theme="1"/>
        <rFont val="SimSun"/>
        <charset val="134"/>
      </rPr>
      <t>医疗器械事务</t>
    </r>
  </si>
  <si>
    <r>
      <t xml:space="preserve">    </t>
    </r>
    <r>
      <rPr>
        <sz val="9.75"/>
        <color theme="1"/>
        <rFont val="SimSun"/>
        <charset val="134"/>
      </rPr>
      <t>化妆品事务</t>
    </r>
  </si>
  <si>
    <r>
      <t xml:space="preserve">    </t>
    </r>
    <r>
      <rPr>
        <sz val="9.75"/>
        <color theme="1"/>
        <rFont val="SimSun"/>
        <charset val="134"/>
      </rPr>
      <t>质量安全监管</t>
    </r>
  </si>
  <si>
    <r>
      <t xml:space="preserve">    </t>
    </r>
    <r>
      <rPr>
        <sz val="9.75"/>
        <color theme="1"/>
        <rFont val="SimSun"/>
        <charset val="134"/>
      </rPr>
      <t>食品安全监管</t>
    </r>
  </si>
  <si>
    <r>
      <t xml:space="preserve">    </t>
    </r>
    <r>
      <rPr>
        <sz val="9.75"/>
        <color theme="1"/>
        <rFont val="SimSun"/>
        <charset val="134"/>
      </rPr>
      <t>其他市场监督管理事务</t>
    </r>
  </si>
  <si>
    <r>
      <t xml:space="preserve">  </t>
    </r>
    <r>
      <rPr>
        <sz val="9.75"/>
        <color theme="1"/>
        <rFont val="SimSun"/>
        <charset val="134"/>
      </rPr>
      <t>其他一般公共服务支出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</si>
  <si>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国家赔偿费用支出</t>
    </r>
  </si>
  <si>
    <r>
      <t xml:space="preserve">    </t>
    </r>
    <r>
      <rPr>
        <sz val="9.75"/>
        <color theme="1"/>
        <rFont val="SimSun"/>
        <charset val="134"/>
      </rPr>
      <t>其他一般公共服务支出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</si>
  <si>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二、</t>
    </r>
  </si>
  <si>
    <r>
      <rPr>
        <sz val="9.75"/>
        <color theme="1"/>
        <rFont val="SimSun"/>
        <charset val="134"/>
      </rPr>
      <t>三、</t>
    </r>
  </si>
  <si>
    <r>
      <rPr>
        <sz val="9.75"/>
        <color theme="1"/>
        <rFont val="SimSun"/>
        <charset val="134"/>
      </rPr>
      <t>四、</t>
    </r>
  </si>
  <si>
    <r>
      <t xml:space="preserve">  </t>
    </r>
    <r>
      <rPr>
        <sz val="9.75"/>
        <color theme="1"/>
        <rFont val="SimSun"/>
        <charset val="134"/>
      </rPr>
      <t>武装警察部队</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</si>
  <si>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武装警察部队</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</si>
  <si>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其他武装警察部队支出</t>
    </r>
  </si>
  <si>
    <r>
      <t xml:space="preserve">  </t>
    </r>
    <r>
      <rPr>
        <sz val="9.75"/>
        <color theme="1"/>
        <rFont val="SimSun"/>
        <charset val="134"/>
      </rPr>
      <t>公安</t>
    </r>
  </si>
  <si>
    <r>
      <t xml:space="preserve">    </t>
    </r>
    <r>
      <rPr>
        <sz val="9.75"/>
        <color theme="1"/>
        <rFont val="SimSun"/>
        <charset val="134"/>
      </rPr>
      <t>执法办案</t>
    </r>
  </si>
  <si>
    <r>
      <t xml:space="preserve">    </t>
    </r>
    <r>
      <rPr>
        <sz val="9.75"/>
        <color theme="1"/>
        <rFont val="SimSun"/>
        <charset val="134"/>
      </rPr>
      <t>特别业务</t>
    </r>
  </si>
  <si>
    <r>
      <t xml:space="preserve">    </t>
    </r>
    <r>
      <rPr>
        <sz val="9.75"/>
        <color theme="1"/>
        <rFont val="SimSun"/>
        <charset val="134"/>
      </rPr>
      <t>特勤业务</t>
    </r>
  </si>
  <si>
    <r>
      <t xml:space="preserve">    </t>
    </r>
    <r>
      <rPr>
        <sz val="9.75"/>
        <color theme="1"/>
        <rFont val="SimSun"/>
        <charset val="134"/>
      </rPr>
      <t>移民事务</t>
    </r>
  </si>
  <si>
    <r>
      <t xml:space="preserve">    </t>
    </r>
    <r>
      <rPr>
        <sz val="9.75"/>
        <color theme="1"/>
        <rFont val="SimSun"/>
        <charset val="134"/>
      </rPr>
      <t>其他公安支出</t>
    </r>
  </si>
  <si>
    <r>
      <t xml:space="preserve">  </t>
    </r>
    <r>
      <rPr>
        <sz val="9.75"/>
        <color theme="1"/>
        <rFont val="SimSun"/>
        <charset val="134"/>
      </rPr>
      <t>检察</t>
    </r>
  </si>
  <si>
    <r>
      <t xml:space="preserve">    “</t>
    </r>
    <r>
      <rPr>
        <sz val="9.75"/>
        <color theme="1"/>
        <rFont val="SimSun"/>
        <charset val="134"/>
      </rPr>
      <t>两房</t>
    </r>
    <r>
      <rPr>
        <sz val="9.75"/>
        <color theme="1"/>
        <rFont val="Times New Roman"/>
        <family val="1"/>
      </rPr>
      <t>”</t>
    </r>
    <r>
      <rPr>
        <sz val="9.75"/>
        <color theme="1"/>
        <rFont val="SimSun"/>
        <charset val="134"/>
      </rPr>
      <t>建设</t>
    </r>
  </si>
  <si>
    <r>
      <t xml:space="preserve">    </t>
    </r>
    <r>
      <rPr>
        <sz val="9.75"/>
        <color theme="1"/>
        <rFont val="SimSun"/>
        <charset val="134"/>
      </rPr>
      <t>检察监督</t>
    </r>
  </si>
  <si>
    <r>
      <t xml:space="preserve">    </t>
    </r>
    <r>
      <rPr>
        <sz val="9.75"/>
        <color theme="1"/>
        <rFont val="SimSun"/>
        <charset val="134"/>
      </rPr>
      <t>其他检察支出</t>
    </r>
  </si>
  <si>
    <r>
      <t xml:space="preserve">  </t>
    </r>
    <r>
      <rPr>
        <sz val="9.75"/>
        <color theme="1"/>
        <rFont val="SimSun"/>
        <charset val="134"/>
      </rPr>
      <t>法院</t>
    </r>
  </si>
  <si>
    <r>
      <t xml:space="preserve">    </t>
    </r>
    <r>
      <rPr>
        <sz val="9.75"/>
        <color theme="1"/>
        <rFont val="SimSun"/>
        <charset val="134"/>
      </rPr>
      <t>案件审判</t>
    </r>
  </si>
  <si>
    <r>
      <t xml:space="preserve">    </t>
    </r>
    <r>
      <rPr>
        <sz val="9.75"/>
        <color theme="1"/>
        <rFont val="SimSun"/>
        <charset val="134"/>
      </rPr>
      <t>案件执行</t>
    </r>
  </si>
  <si>
    <r>
      <t xml:space="preserve">    “</t>
    </r>
    <r>
      <rPr>
        <sz val="9.75"/>
        <color theme="1"/>
        <rFont val="SimSun"/>
        <charset val="134"/>
      </rPr>
      <t>两庭</t>
    </r>
    <r>
      <rPr>
        <sz val="9.75"/>
        <color theme="1"/>
        <rFont val="Times New Roman"/>
        <family val="1"/>
      </rPr>
      <t>”</t>
    </r>
    <r>
      <rPr>
        <sz val="9.75"/>
        <color theme="1"/>
        <rFont val="SimSun"/>
        <charset val="134"/>
      </rPr>
      <t>建设</t>
    </r>
  </si>
  <si>
    <r>
      <t xml:space="preserve">    </t>
    </r>
    <r>
      <rPr>
        <sz val="9.75"/>
        <color theme="1"/>
        <rFont val="SimSun"/>
        <charset val="134"/>
      </rPr>
      <t>其他法院支出</t>
    </r>
  </si>
  <si>
    <r>
      <t xml:space="preserve">  </t>
    </r>
    <r>
      <rPr>
        <sz val="9.75"/>
        <color theme="1"/>
        <rFont val="SimSun"/>
        <charset val="134"/>
      </rPr>
      <t>司法</t>
    </r>
  </si>
  <si>
    <r>
      <t xml:space="preserve">    </t>
    </r>
    <r>
      <rPr>
        <sz val="9.75"/>
        <color theme="1"/>
        <rFont val="SimSun"/>
        <charset val="134"/>
      </rPr>
      <t>基层司法业务</t>
    </r>
  </si>
  <si>
    <r>
      <t xml:space="preserve">    </t>
    </r>
    <r>
      <rPr>
        <sz val="9.75"/>
        <color theme="1"/>
        <rFont val="SimSun"/>
        <charset val="134"/>
      </rPr>
      <t>普法宣传</t>
    </r>
  </si>
  <si>
    <r>
      <t xml:space="preserve">    </t>
    </r>
    <r>
      <rPr>
        <sz val="9.75"/>
        <color theme="1"/>
        <rFont val="SimSun"/>
        <charset val="134"/>
      </rPr>
      <t>律师管理</t>
    </r>
  </si>
  <si>
    <r>
      <t xml:space="preserve">    </t>
    </r>
    <r>
      <rPr>
        <sz val="9.75"/>
        <color theme="1"/>
        <rFont val="SimSun"/>
        <charset val="134"/>
      </rPr>
      <t>公共法律服务</t>
    </r>
  </si>
  <si>
    <r>
      <t xml:space="preserve">    </t>
    </r>
    <r>
      <rPr>
        <sz val="9.75"/>
        <color theme="1"/>
        <rFont val="SimSun"/>
        <charset val="134"/>
      </rPr>
      <t>国家统一法律职业资格考试</t>
    </r>
  </si>
  <si>
    <r>
      <t xml:space="preserve">    </t>
    </r>
    <r>
      <rPr>
        <sz val="9.75"/>
        <color theme="1"/>
        <rFont val="SimSun"/>
        <charset val="134"/>
      </rPr>
      <t>社区矫正</t>
    </r>
  </si>
  <si>
    <r>
      <t xml:space="preserve">    </t>
    </r>
    <r>
      <rPr>
        <sz val="9.75"/>
        <color theme="1"/>
        <rFont val="SimSun"/>
        <charset val="134"/>
      </rPr>
      <t>法治建设</t>
    </r>
  </si>
  <si>
    <r>
      <t xml:space="preserve">    </t>
    </r>
    <r>
      <rPr>
        <sz val="9.75"/>
        <color theme="1"/>
        <rFont val="SimSun"/>
        <charset val="134"/>
      </rPr>
      <t>其他司法支出</t>
    </r>
  </si>
  <si>
    <r>
      <t xml:space="preserve">  </t>
    </r>
    <r>
      <rPr>
        <sz val="9.75"/>
        <color theme="1"/>
        <rFont val="SimSun"/>
        <charset val="134"/>
      </rPr>
      <t>其他公共安全支出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</si>
  <si>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国家司法救助支出</t>
    </r>
  </si>
  <si>
    <r>
      <t xml:space="preserve">    </t>
    </r>
    <r>
      <rPr>
        <sz val="9.75"/>
        <color theme="1"/>
        <rFont val="SimSun"/>
        <charset val="134"/>
      </rPr>
      <t>其他公共安全支出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</si>
  <si>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五、</t>
    </r>
  </si>
  <si>
    <r>
      <t xml:space="preserve">  </t>
    </r>
    <r>
      <rPr>
        <sz val="9.75"/>
        <color theme="1"/>
        <rFont val="SimSun"/>
        <charset val="134"/>
      </rPr>
      <t>教育管理事务</t>
    </r>
  </si>
  <si>
    <r>
      <t xml:space="preserve">    </t>
    </r>
    <r>
      <rPr>
        <sz val="9.75"/>
        <color theme="1"/>
        <rFont val="SimSun"/>
        <charset val="134"/>
      </rPr>
      <t>其他教育管理事务支出</t>
    </r>
  </si>
  <si>
    <r>
      <t xml:space="preserve">  </t>
    </r>
    <r>
      <rPr>
        <sz val="9.75"/>
        <color theme="1"/>
        <rFont val="SimSun"/>
        <charset val="134"/>
      </rPr>
      <t>普通教育</t>
    </r>
  </si>
  <si>
    <r>
      <t xml:space="preserve">    </t>
    </r>
    <r>
      <rPr>
        <sz val="9.75"/>
        <color theme="1"/>
        <rFont val="SimSun"/>
        <charset val="134"/>
      </rPr>
      <t>学前教育</t>
    </r>
  </si>
  <si>
    <r>
      <t xml:space="preserve">    </t>
    </r>
    <r>
      <rPr>
        <sz val="9.75"/>
        <color theme="1"/>
        <rFont val="SimSun"/>
        <charset val="134"/>
      </rPr>
      <t>小学教育</t>
    </r>
  </si>
  <si>
    <r>
      <t xml:space="preserve">    </t>
    </r>
    <r>
      <rPr>
        <sz val="9.75"/>
        <color theme="1"/>
        <rFont val="SimSun"/>
        <charset val="134"/>
      </rPr>
      <t>初中教育</t>
    </r>
  </si>
  <si>
    <r>
      <t xml:space="preserve">    </t>
    </r>
    <r>
      <rPr>
        <sz val="9.75"/>
        <color theme="1"/>
        <rFont val="SimSun"/>
        <charset val="134"/>
      </rPr>
      <t>高中教育</t>
    </r>
  </si>
  <si>
    <r>
      <t xml:space="preserve">    </t>
    </r>
    <r>
      <rPr>
        <sz val="9.75"/>
        <color theme="1"/>
        <rFont val="SimSun"/>
        <charset val="134"/>
      </rPr>
      <t>高等教育</t>
    </r>
  </si>
  <si>
    <r>
      <t xml:space="preserve">    </t>
    </r>
    <r>
      <rPr>
        <sz val="9.75"/>
        <color theme="1"/>
        <rFont val="SimSun"/>
        <charset val="134"/>
      </rPr>
      <t>其他普通教育支出</t>
    </r>
  </si>
  <si>
    <r>
      <t xml:space="preserve">  </t>
    </r>
    <r>
      <rPr>
        <sz val="9.75"/>
        <color theme="1"/>
        <rFont val="SimSun"/>
        <charset val="134"/>
      </rPr>
      <t>职业教育</t>
    </r>
  </si>
  <si>
    <r>
      <t xml:space="preserve">    </t>
    </r>
    <r>
      <rPr>
        <sz val="9.75"/>
        <color theme="1"/>
        <rFont val="SimSun"/>
        <charset val="134"/>
      </rPr>
      <t>初等职业教育</t>
    </r>
  </si>
  <si>
    <r>
      <t xml:space="preserve">    </t>
    </r>
    <r>
      <rPr>
        <sz val="9.75"/>
        <color theme="1"/>
        <rFont val="SimSun"/>
        <charset val="134"/>
      </rPr>
      <t>中等职业教育</t>
    </r>
  </si>
  <si>
    <r>
      <t xml:space="preserve">    </t>
    </r>
    <r>
      <rPr>
        <sz val="9.75"/>
        <color theme="1"/>
        <rFont val="SimSun"/>
        <charset val="134"/>
      </rPr>
      <t>技校教育</t>
    </r>
  </si>
  <si>
    <r>
      <t xml:space="preserve">    </t>
    </r>
    <r>
      <rPr>
        <sz val="9.75"/>
        <color theme="1"/>
        <rFont val="SimSun"/>
        <charset val="134"/>
      </rPr>
      <t>高等职业教育</t>
    </r>
  </si>
  <si>
    <r>
      <t xml:space="preserve">    </t>
    </r>
    <r>
      <rPr>
        <sz val="9.75"/>
        <color theme="1"/>
        <rFont val="SimSun"/>
        <charset val="134"/>
      </rPr>
      <t>其他职业教育支出</t>
    </r>
  </si>
  <si>
    <r>
      <t xml:space="preserve">  </t>
    </r>
    <r>
      <rPr>
        <sz val="9.75"/>
        <color theme="1"/>
        <rFont val="SimSun"/>
        <charset val="134"/>
      </rPr>
      <t>成人教育</t>
    </r>
  </si>
  <si>
    <r>
      <t xml:space="preserve">    </t>
    </r>
    <r>
      <rPr>
        <sz val="9.75"/>
        <color theme="1"/>
        <rFont val="SimSun"/>
        <charset val="134"/>
      </rPr>
      <t>成人初等教育</t>
    </r>
  </si>
  <si>
    <r>
      <t xml:space="preserve">    </t>
    </r>
    <r>
      <rPr>
        <sz val="9.75"/>
        <color theme="1"/>
        <rFont val="SimSun"/>
        <charset val="134"/>
      </rPr>
      <t>成人中等教育</t>
    </r>
  </si>
  <si>
    <r>
      <t xml:space="preserve">    </t>
    </r>
    <r>
      <rPr>
        <sz val="9.75"/>
        <color theme="1"/>
        <rFont val="SimSun"/>
        <charset val="134"/>
      </rPr>
      <t>成人高等教育</t>
    </r>
  </si>
  <si>
    <r>
      <t xml:space="preserve">    </t>
    </r>
    <r>
      <rPr>
        <sz val="9.75"/>
        <color theme="1"/>
        <rFont val="SimSun"/>
        <charset val="134"/>
      </rPr>
      <t>成人广播电视教育</t>
    </r>
  </si>
  <si>
    <r>
      <t xml:space="preserve">    </t>
    </r>
    <r>
      <rPr>
        <sz val="9.75"/>
        <color theme="1"/>
        <rFont val="SimSun"/>
        <charset val="134"/>
      </rPr>
      <t>其他成人教育支出</t>
    </r>
  </si>
  <si>
    <r>
      <t xml:space="preserve">  </t>
    </r>
    <r>
      <rPr>
        <sz val="9.75"/>
        <color theme="1"/>
        <rFont val="SimSun"/>
        <charset val="134"/>
      </rPr>
      <t>广播电视教育</t>
    </r>
  </si>
  <si>
    <r>
      <t xml:space="preserve">    </t>
    </r>
    <r>
      <rPr>
        <sz val="9.75"/>
        <color theme="1"/>
        <rFont val="SimSun"/>
        <charset val="134"/>
      </rPr>
      <t>广播电视学校</t>
    </r>
  </si>
  <si>
    <r>
      <t xml:space="preserve">    </t>
    </r>
    <r>
      <rPr>
        <sz val="9.75"/>
        <color theme="1"/>
        <rFont val="SimSun"/>
        <charset val="134"/>
      </rPr>
      <t>教育电视台</t>
    </r>
  </si>
  <si>
    <r>
      <t xml:space="preserve">    </t>
    </r>
    <r>
      <rPr>
        <sz val="9.75"/>
        <color theme="1"/>
        <rFont val="SimSun"/>
        <charset val="134"/>
      </rPr>
      <t>其他广播电视教育支出</t>
    </r>
  </si>
  <si>
    <r>
      <t xml:space="preserve">  </t>
    </r>
    <r>
      <rPr>
        <sz val="9.75"/>
        <color theme="1"/>
        <rFont val="SimSun"/>
        <charset val="134"/>
      </rPr>
      <t>留学教育</t>
    </r>
  </si>
  <si>
    <r>
      <t xml:space="preserve">    </t>
    </r>
    <r>
      <rPr>
        <sz val="9.75"/>
        <color theme="1"/>
        <rFont val="SimSun"/>
        <charset val="134"/>
      </rPr>
      <t>出国留学教育</t>
    </r>
  </si>
  <si>
    <r>
      <t xml:space="preserve">    </t>
    </r>
    <r>
      <rPr>
        <sz val="9.75"/>
        <color theme="1"/>
        <rFont val="SimSun"/>
        <charset val="134"/>
      </rPr>
      <t>来华留学教育</t>
    </r>
  </si>
  <si>
    <r>
      <t xml:space="preserve">    </t>
    </r>
    <r>
      <rPr>
        <sz val="9.75"/>
        <color theme="1"/>
        <rFont val="SimSun"/>
        <charset val="134"/>
      </rPr>
      <t>其他留学教育支出</t>
    </r>
  </si>
  <si>
    <r>
      <t xml:space="preserve">  </t>
    </r>
    <r>
      <rPr>
        <sz val="9.75"/>
        <color theme="1"/>
        <rFont val="SimSun"/>
        <charset val="134"/>
      </rPr>
      <t>特殊教育</t>
    </r>
  </si>
  <si>
    <r>
      <t xml:space="preserve">    </t>
    </r>
    <r>
      <rPr>
        <sz val="9.75"/>
        <color theme="1"/>
        <rFont val="SimSun"/>
        <charset val="134"/>
      </rPr>
      <t>特殊学校教育</t>
    </r>
  </si>
  <si>
    <r>
      <t xml:space="preserve">    </t>
    </r>
    <r>
      <rPr>
        <sz val="9.75"/>
        <color theme="1"/>
        <rFont val="SimSun"/>
        <charset val="134"/>
      </rPr>
      <t>工读学校教育</t>
    </r>
  </si>
  <si>
    <r>
      <t xml:space="preserve">    </t>
    </r>
    <r>
      <rPr>
        <sz val="9.75"/>
        <color theme="1"/>
        <rFont val="SimSun"/>
        <charset val="134"/>
      </rPr>
      <t>其他特殊教育支出</t>
    </r>
  </si>
  <si>
    <r>
      <t xml:space="preserve">  </t>
    </r>
    <r>
      <rPr>
        <sz val="9.75"/>
        <color theme="1"/>
        <rFont val="SimSun"/>
        <charset val="134"/>
      </rPr>
      <t>进修及培训</t>
    </r>
  </si>
  <si>
    <r>
      <t xml:space="preserve">    </t>
    </r>
    <r>
      <rPr>
        <sz val="9.75"/>
        <color theme="1"/>
        <rFont val="SimSun"/>
        <charset val="134"/>
      </rPr>
      <t>教师进修</t>
    </r>
  </si>
  <si>
    <r>
      <t xml:space="preserve">    </t>
    </r>
    <r>
      <rPr>
        <sz val="9.75"/>
        <color theme="1"/>
        <rFont val="SimSun"/>
        <charset val="134"/>
      </rPr>
      <t>干部教育</t>
    </r>
  </si>
  <si>
    <r>
      <t xml:space="preserve">    </t>
    </r>
    <r>
      <rPr>
        <sz val="9.75"/>
        <color theme="1"/>
        <rFont val="SimSun"/>
        <charset val="134"/>
      </rPr>
      <t>培训支出</t>
    </r>
  </si>
  <si>
    <r>
      <t xml:space="preserve">    </t>
    </r>
    <r>
      <rPr>
        <sz val="9.75"/>
        <color theme="1"/>
        <rFont val="SimSun"/>
        <charset val="134"/>
      </rPr>
      <t>退役士兵能力提升</t>
    </r>
  </si>
  <si>
    <r>
      <t xml:space="preserve">    </t>
    </r>
    <r>
      <rPr>
        <sz val="9.75"/>
        <color theme="1"/>
        <rFont val="SimSun"/>
        <charset val="134"/>
      </rPr>
      <t>其他进修及培训</t>
    </r>
  </si>
  <si>
    <r>
      <t xml:space="preserve">  </t>
    </r>
    <r>
      <rPr>
        <sz val="9.75"/>
        <color theme="1"/>
        <rFont val="SimSun"/>
        <charset val="134"/>
      </rPr>
      <t>教育费附加安排的支出</t>
    </r>
  </si>
  <si>
    <r>
      <t xml:space="preserve">    </t>
    </r>
    <r>
      <rPr>
        <sz val="9.75"/>
        <color theme="1"/>
        <rFont val="SimSun"/>
        <charset val="134"/>
      </rPr>
      <t>农村中小学校舍建设</t>
    </r>
  </si>
  <si>
    <r>
      <t xml:space="preserve">    </t>
    </r>
    <r>
      <rPr>
        <sz val="9.75"/>
        <color theme="1"/>
        <rFont val="SimSun"/>
        <charset val="134"/>
      </rPr>
      <t>农村中小学教学设施</t>
    </r>
  </si>
  <si>
    <r>
      <t xml:space="preserve">    </t>
    </r>
    <r>
      <rPr>
        <sz val="9.75"/>
        <color theme="1"/>
        <rFont val="SimSun"/>
        <charset val="134"/>
      </rPr>
      <t>城市中小学校舍建设</t>
    </r>
  </si>
  <si>
    <r>
      <t xml:space="preserve">    </t>
    </r>
    <r>
      <rPr>
        <sz val="9.75"/>
        <color theme="1"/>
        <rFont val="SimSun"/>
        <charset val="134"/>
      </rPr>
      <t>城市中小学教学设施</t>
    </r>
  </si>
  <si>
    <r>
      <t xml:space="preserve">    </t>
    </r>
    <r>
      <rPr>
        <sz val="9.75"/>
        <color theme="1"/>
        <rFont val="SimSun"/>
        <charset val="134"/>
      </rPr>
      <t>中等职业学校教学设施</t>
    </r>
  </si>
  <si>
    <r>
      <t xml:space="preserve">    </t>
    </r>
    <r>
      <rPr>
        <sz val="9.75"/>
        <color theme="1"/>
        <rFont val="SimSun"/>
        <charset val="134"/>
      </rPr>
      <t>其他教育费附加安排的支出</t>
    </r>
  </si>
  <si>
    <r>
      <t xml:space="preserve">  </t>
    </r>
    <r>
      <rPr>
        <sz val="9.75"/>
        <color theme="1"/>
        <rFont val="SimSun"/>
        <charset val="134"/>
      </rPr>
      <t>其他教育支出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</si>
  <si>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其他教育支出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</si>
  <si>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六、</t>
    </r>
  </si>
  <si>
    <r>
      <t xml:space="preserve">  </t>
    </r>
    <r>
      <rPr>
        <sz val="9.75"/>
        <color theme="1"/>
        <rFont val="SimSun"/>
        <charset val="134"/>
      </rPr>
      <t>科学技术管理事务</t>
    </r>
  </si>
  <si>
    <r>
      <t xml:space="preserve">    </t>
    </r>
    <r>
      <rPr>
        <sz val="9.75"/>
        <color theme="1"/>
        <rFont val="SimSun"/>
        <charset val="134"/>
      </rPr>
      <t>其他科学技术管理事务支出</t>
    </r>
  </si>
  <si>
    <r>
      <t xml:space="preserve">  </t>
    </r>
    <r>
      <rPr>
        <sz val="9.75"/>
        <color theme="1"/>
        <rFont val="SimSun"/>
        <charset val="134"/>
      </rPr>
      <t>基础研究</t>
    </r>
  </si>
  <si>
    <r>
      <t xml:space="preserve">    </t>
    </r>
    <r>
      <rPr>
        <sz val="9.75"/>
        <color theme="1"/>
        <rFont val="SimSun"/>
        <charset val="134"/>
      </rPr>
      <t>机构运行</t>
    </r>
  </si>
  <si>
    <r>
      <t xml:space="preserve">    </t>
    </r>
    <r>
      <rPr>
        <sz val="9.75"/>
        <color theme="1"/>
        <rFont val="SimSun"/>
        <charset val="134"/>
      </rPr>
      <t>自然科学基金</t>
    </r>
  </si>
  <si>
    <r>
      <t xml:space="preserve">    </t>
    </r>
    <r>
      <rPr>
        <sz val="9.75"/>
        <color theme="1"/>
        <rFont val="SimSun"/>
        <charset val="134"/>
      </rPr>
      <t>实验室及相关设施</t>
    </r>
  </si>
  <si>
    <r>
      <t xml:space="preserve">    </t>
    </r>
    <r>
      <rPr>
        <sz val="9.75"/>
        <color theme="1"/>
        <rFont val="SimSun"/>
        <charset val="134"/>
      </rPr>
      <t>重大科学工程</t>
    </r>
  </si>
  <si>
    <r>
      <t xml:space="preserve">    </t>
    </r>
    <r>
      <rPr>
        <sz val="9.75"/>
        <color theme="1"/>
        <rFont val="SimSun"/>
        <charset val="134"/>
      </rPr>
      <t>专项基础科研</t>
    </r>
  </si>
  <si>
    <r>
      <t xml:space="preserve">    </t>
    </r>
    <r>
      <rPr>
        <sz val="9.75"/>
        <color theme="1"/>
        <rFont val="SimSun"/>
        <charset val="134"/>
      </rPr>
      <t>专项技术基础</t>
    </r>
  </si>
  <si>
    <r>
      <t xml:space="preserve">    </t>
    </r>
    <r>
      <rPr>
        <sz val="9.75"/>
        <color theme="1"/>
        <rFont val="SimSun"/>
        <charset val="134"/>
      </rPr>
      <t>科技人才队伍建设</t>
    </r>
  </si>
  <si>
    <r>
      <t xml:space="preserve">    </t>
    </r>
    <r>
      <rPr>
        <sz val="9.75"/>
        <color theme="1"/>
        <rFont val="SimSun"/>
        <charset val="134"/>
      </rPr>
      <t>其他基础研究支出</t>
    </r>
  </si>
  <si>
    <r>
      <t xml:space="preserve">  </t>
    </r>
    <r>
      <rPr>
        <sz val="9.75"/>
        <color theme="1"/>
        <rFont val="SimSun"/>
        <charset val="134"/>
      </rPr>
      <t>应用研究</t>
    </r>
  </si>
  <si>
    <r>
      <t xml:space="preserve">    </t>
    </r>
    <r>
      <rPr>
        <sz val="9.75"/>
        <color theme="1"/>
        <rFont val="SimSun"/>
        <charset val="134"/>
      </rPr>
      <t>社会公益研究</t>
    </r>
  </si>
  <si>
    <r>
      <t xml:space="preserve">    </t>
    </r>
    <r>
      <rPr>
        <sz val="9.75"/>
        <color theme="1"/>
        <rFont val="SimSun"/>
        <charset val="134"/>
      </rPr>
      <t>高技术研究</t>
    </r>
  </si>
  <si>
    <r>
      <t xml:space="preserve">    </t>
    </r>
    <r>
      <rPr>
        <sz val="9.75"/>
        <color theme="1"/>
        <rFont val="SimSun"/>
        <charset val="134"/>
      </rPr>
      <t>专项科研试制</t>
    </r>
  </si>
  <si>
    <r>
      <t xml:space="preserve">    </t>
    </r>
    <r>
      <rPr>
        <sz val="9.75"/>
        <color theme="1"/>
        <rFont val="SimSun"/>
        <charset val="134"/>
      </rPr>
      <t>其他应用研究支出</t>
    </r>
  </si>
  <si>
    <r>
      <t xml:space="preserve">  </t>
    </r>
    <r>
      <rPr>
        <sz val="9.75"/>
        <color theme="1"/>
        <rFont val="SimSun"/>
        <charset val="134"/>
      </rPr>
      <t>技术研究与开发</t>
    </r>
  </si>
  <si>
    <r>
      <t xml:space="preserve">    </t>
    </r>
    <r>
      <rPr>
        <sz val="9.75"/>
        <color theme="1"/>
        <rFont val="SimSun"/>
        <charset val="134"/>
      </rPr>
      <t>科技成果转化与扩散</t>
    </r>
  </si>
  <si>
    <r>
      <t xml:space="preserve">    </t>
    </r>
    <r>
      <rPr>
        <sz val="9.75"/>
        <color theme="1"/>
        <rFont val="SimSun"/>
        <charset val="134"/>
      </rPr>
      <t>共性技术研究与开发</t>
    </r>
  </si>
  <si>
    <r>
      <t xml:space="preserve">    </t>
    </r>
    <r>
      <rPr>
        <sz val="9.75"/>
        <color theme="1"/>
        <rFont val="SimSun"/>
        <charset val="134"/>
      </rPr>
      <t>其他技术研究与开发支出</t>
    </r>
  </si>
  <si>
    <r>
      <t xml:space="preserve">  </t>
    </r>
    <r>
      <rPr>
        <sz val="9.75"/>
        <color theme="1"/>
        <rFont val="SimSun"/>
        <charset val="134"/>
      </rPr>
      <t>科技条件与服务</t>
    </r>
  </si>
  <si>
    <r>
      <t xml:space="preserve">    </t>
    </r>
    <r>
      <rPr>
        <sz val="9.75"/>
        <color theme="1"/>
        <rFont val="SimSun"/>
        <charset val="134"/>
      </rPr>
      <t>技术创新服务体系</t>
    </r>
  </si>
  <si>
    <r>
      <t xml:space="preserve">    </t>
    </r>
    <r>
      <rPr>
        <sz val="9.75"/>
        <color theme="1"/>
        <rFont val="SimSun"/>
        <charset val="134"/>
      </rPr>
      <t>科技条件专项</t>
    </r>
  </si>
  <si>
    <r>
      <t xml:space="preserve">    </t>
    </r>
    <r>
      <rPr>
        <sz val="9.75"/>
        <color theme="1"/>
        <rFont val="SimSun"/>
        <charset val="134"/>
      </rPr>
      <t>其他科技条件与服务支出</t>
    </r>
  </si>
  <si>
    <r>
      <t xml:space="preserve">  </t>
    </r>
    <r>
      <rPr>
        <sz val="9.75"/>
        <color theme="1"/>
        <rFont val="SimSun"/>
        <charset val="134"/>
      </rPr>
      <t>社会科学</t>
    </r>
  </si>
  <si>
    <r>
      <t xml:space="preserve">    </t>
    </r>
    <r>
      <rPr>
        <sz val="9.75"/>
        <color theme="1"/>
        <rFont val="SimSun"/>
        <charset val="134"/>
      </rPr>
      <t>社会科学研究机构</t>
    </r>
  </si>
  <si>
    <r>
      <t xml:space="preserve">    </t>
    </r>
    <r>
      <rPr>
        <sz val="9.75"/>
        <color theme="1"/>
        <rFont val="SimSun"/>
        <charset val="134"/>
      </rPr>
      <t>社会科学研究</t>
    </r>
  </si>
  <si>
    <r>
      <t xml:space="preserve">    </t>
    </r>
    <r>
      <rPr>
        <sz val="9.75"/>
        <color theme="1"/>
        <rFont val="SimSun"/>
        <charset val="134"/>
      </rPr>
      <t>社科基金支出</t>
    </r>
  </si>
  <si>
    <r>
      <t xml:space="preserve">    </t>
    </r>
    <r>
      <rPr>
        <sz val="9.75"/>
        <color theme="1"/>
        <rFont val="SimSun"/>
        <charset val="134"/>
      </rPr>
      <t>其他社会科学支出</t>
    </r>
  </si>
  <si>
    <r>
      <t xml:space="preserve">  </t>
    </r>
    <r>
      <rPr>
        <sz val="9.75"/>
        <color theme="1"/>
        <rFont val="SimSun"/>
        <charset val="134"/>
      </rPr>
      <t>科学技术普及</t>
    </r>
  </si>
  <si>
    <r>
      <t xml:space="preserve">    </t>
    </r>
    <r>
      <rPr>
        <sz val="9.75"/>
        <color theme="1"/>
        <rFont val="SimSun"/>
        <charset val="134"/>
      </rPr>
      <t>科普活动</t>
    </r>
  </si>
  <si>
    <r>
      <t xml:space="preserve">    </t>
    </r>
    <r>
      <rPr>
        <sz val="9.75"/>
        <color theme="1"/>
        <rFont val="SimSun"/>
        <charset val="134"/>
      </rPr>
      <t>青少年科技活动</t>
    </r>
  </si>
  <si>
    <r>
      <t xml:space="preserve">    </t>
    </r>
    <r>
      <rPr>
        <sz val="9.75"/>
        <color theme="1"/>
        <rFont val="SimSun"/>
        <charset val="134"/>
      </rPr>
      <t>学术交流活动</t>
    </r>
  </si>
  <si>
    <r>
      <t xml:space="preserve">    </t>
    </r>
    <r>
      <rPr>
        <sz val="9.75"/>
        <color theme="1"/>
        <rFont val="SimSun"/>
        <charset val="134"/>
      </rPr>
      <t>科技馆站</t>
    </r>
  </si>
  <si>
    <r>
      <t xml:space="preserve">    </t>
    </r>
    <r>
      <rPr>
        <sz val="9.75"/>
        <color theme="1"/>
        <rFont val="SimSun"/>
        <charset val="134"/>
      </rPr>
      <t>其他科学技术普及支出</t>
    </r>
  </si>
  <si>
    <r>
      <t xml:space="preserve">  </t>
    </r>
    <r>
      <rPr>
        <sz val="9.75"/>
        <color theme="1"/>
        <rFont val="SimSun"/>
        <charset val="134"/>
      </rPr>
      <t>科技交流与合作</t>
    </r>
  </si>
  <si>
    <r>
      <t xml:space="preserve">    </t>
    </r>
    <r>
      <rPr>
        <sz val="9.75"/>
        <color theme="1"/>
        <rFont val="SimSun"/>
        <charset val="134"/>
      </rPr>
      <t>国际交流与合作</t>
    </r>
  </si>
  <si>
    <r>
      <t xml:space="preserve">    </t>
    </r>
    <r>
      <rPr>
        <sz val="9.75"/>
        <color theme="1"/>
        <rFont val="SimSun"/>
        <charset val="134"/>
      </rPr>
      <t>重大科技合作项目</t>
    </r>
  </si>
  <si>
    <r>
      <t xml:space="preserve">    </t>
    </r>
    <r>
      <rPr>
        <sz val="9.75"/>
        <color theme="1"/>
        <rFont val="SimSun"/>
        <charset val="134"/>
      </rPr>
      <t>其他科技交流与合作支出</t>
    </r>
  </si>
  <si>
    <r>
      <t xml:space="preserve">  </t>
    </r>
    <r>
      <rPr>
        <sz val="9.75"/>
        <color theme="1"/>
        <rFont val="SimSun"/>
        <charset val="134"/>
      </rPr>
      <t>科技重大项目</t>
    </r>
  </si>
  <si>
    <r>
      <t xml:space="preserve">    </t>
    </r>
    <r>
      <rPr>
        <sz val="9.75"/>
        <color theme="1"/>
        <rFont val="SimSun"/>
        <charset val="134"/>
      </rPr>
      <t>科技重大专项</t>
    </r>
  </si>
  <si>
    <r>
      <t xml:space="preserve">    </t>
    </r>
    <r>
      <rPr>
        <sz val="9.75"/>
        <color theme="1"/>
        <rFont val="SimSun"/>
        <charset val="134"/>
      </rPr>
      <t>重点研发计划</t>
    </r>
  </si>
  <si>
    <r>
      <t xml:space="preserve">    </t>
    </r>
    <r>
      <rPr>
        <sz val="9.75"/>
        <color theme="1"/>
        <rFont val="SimSun"/>
        <charset val="134"/>
      </rPr>
      <t>其他科技重大项目</t>
    </r>
  </si>
  <si>
    <r>
      <t xml:space="preserve">  </t>
    </r>
    <r>
      <rPr>
        <sz val="9.75"/>
        <color theme="1"/>
        <rFont val="SimSun"/>
        <charset val="134"/>
      </rPr>
      <t>其他科学技术支出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</si>
  <si>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科技奖励</t>
    </r>
  </si>
  <si>
    <r>
      <t xml:space="preserve">    </t>
    </r>
    <r>
      <rPr>
        <sz val="9.75"/>
        <color theme="1"/>
        <rFont val="SimSun"/>
        <charset val="134"/>
      </rPr>
      <t>核应急</t>
    </r>
  </si>
  <si>
    <r>
      <t xml:space="preserve">    </t>
    </r>
    <r>
      <rPr>
        <sz val="9.75"/>
        <color theme="1"/>
        <rFont val="SimSun"/>
        <charset val="134"/>
      </rPr>
      <t>转制科研机构</t>
    </r>
  </si>
  <si>
    <r>
      <t xml:space="preserve">    </t>
    </r>
    <r>
      <rPr>
        <sz val="9.75"/>
        <color theme="1"/>
        <rFont val="SimSun"/>
        <charset val="134"/>
      </rPr>
      <t>其他科学技术支出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</si>
  <si>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七、</t>
    </r>
  </si>
  <si>
    <r>
      <t xml:space="preserve">  </t>
    </r>
    <r>
      <rPr>
        <sz val="9.75"/>
        <color theme="1"/>
        <rFont val="SimSun"/>
        <charset val="134"/>
      </rPr>
      <t>文化和旅游</t>
    </r>
  </si>
  <si>
    <r>
      <t xml:space="preserve">    </t>
    </r>
    <r>
      <rPr>
        <sz val="9.75"/>
        <color theme="1"/>
        <rFont val="SimSun"/>
        <charset val="134"/>
      </rPr>
      <t>图书馆</t>
    </r>
  </si>
  <si>
    <r>
      <t xml:space="preserve">    </t>
    </r>
    <r>
      <rPr>
        <sz val="9.75"/>
        <color theme="1"/>
        <rFont val="SimSun"/>
        <charset val="134"/>
      </rPr>
      <t>文化展示及纪念机构</t>
    </r>
  </si>
  <si>
    <r>
      <t xml:space="preserve">    </t>
    </r>
    <r>
      <rPr>
        <sz val="9.75"/>
        <color theme="1"/>
        <rFont val="SimSun"/>
        <charset val="134"/>
      </rPr>
      <t>艺术表演场所</t>
    </r>
  </si>
  <si>
    <r>
      <t xml:space="preserve">    </t>
    </r>
    <r>
      <rPr>
        <sz val="9.75"/>
        <color theme="1"/>
        <rFont val="SimSun"/>
        <charset val="134"/>
      </rPr>
      <t>艺术表演团体</t>
    </r>
  </si>
  <si>
    <r>
      <t xml:space="preserve">    </t>
    </r>
    <r>
      <rPr>
        <sz val="9.75"/>
        <color theme="1"/>
        <rFont val="SimSun"/>
        <charset val="134"/>
      </rPr>
      <t>文化活动</t>
    </r>
  </si>
  <si>
    <r>
      <t xml:space="preserve">    </t>
    </r>
    <r>
      <rPr>
        <sz val="9.75"/>
        <color theme="1"/>
        <rFont val="SimSun"/>
        <charset val="134"/>
      </rPr>
      <t>群众文化</t>
    </r>
  </si>
  <si>
    <r>
      <t xml:space="preserve">    </t>
    </r>
    <r>
      <rPr>
        <sz val="9.75"/>
        <color theme="1"/>
        <rFont val="SimSun"/>
        <charset val="134"/>
      </rPr>
      <t>文化和旅游交流与合作</t>
    </r>
  </si>
  <si>
    <r>
      <t xml:space="preserve">    </t>
    </r>
    <r>
      <rPr>
        <sz val="9.75"/>
        <color theme="1"/>
        <rFont val="SimSun"/>
        <charset val="134"/>
      </rPr>
      <t>文化创作与保护</t>
    </r>
  </si>
  <si>
    <r>
      <t xml:space="preserve">    </t>
    </r>
    <r>
      <rPr>
        <sz val="9.75"/>
        <color theme="1"/>
        <rFont val="SimSun"/>
        <charset val="134"/>
      </rPr>
      <t>文化和旅游市场管理</t>
    </r>
  </si>
  <si>
    <r>
      <t xml:space="preserve">    </t>
    </r>
    <r>
      <rPr>
        <sz val="9.75"/>
        <color theme="1"/>
        <rFont val="SimSun"/>
        <charset val="134"/>
      </rPr>
      <t>旅游宣传</t>
    </r>
  </si>
  <si>
    <r>
      <t xml:space="preserve">    </t>
    </r>
    <r>
      <rPr>
        <sz val="9.75"/>
        <color theme="1"/>
        <rFont val="SimSun"/>
        <charset val="134"/>
      </rPr>
      <t>文化和旅游管理事务</t>
    </r>
  </si>
  <si>
    <r>
      <t xml:space="preserve">    </t>
    </r>
    <r>
      <rPr>
        <sz val="9.75"/>
        <color theme="1"/>
        <rFont val="SimSun"/>
        <charset val="134"/>
      </rPr>
      <t>其他文化和旅游支出</t>
    </r>
  </si>
  <si>
    <r>
      <t xml:space="preserve">  </t>
    </r>
    <r>
      <rPr>
        <sz val="9.75"/>
        <color theme="1"/>
        <rFont val="SimSun"/>
        <charset val="134"/>
      </rPr>
      <t>文物</t>
    </r>
  </si>
  <si>
    <r>
      <t xml:space="preserve">    </t>
    </r>
    <r>
      <rPr>
        <sz val="9.75"/>
        <color theme="1"/>
        <rFont val="SimSun"/>
        <charset val="134"/>
      </rPr>
      <t>文物保护</t>
    </r>
  </si>
  <si>
    <r>
      <t xml:space="preserve">    </t>
    </r>
    <r>
      <rPr>
        <sz val="9.75"/>
        <color theme="1"/>
        <rFont val="SimSun"/>
        <charset val="134"/>
      </rPr>
      <t>博物馆</t>
    </r>
  </si>
  <si>
    <r>
      <t xml:space="preserve">    </t>
    </r>
    <r>
      <rPr>
        <sz val="9.75"/>
        <color theme="1"/>
        <rFont val="SimSun"/>
        <charset val="134"/>
      </rPr>
      <t>历史名城与古迹</t>
    </r>
  </si>
  <si>
    <r>
      <t xml:space="preserve">    </t>
    </r>
    <r>
      <rPr>
        <sz val="9.75"/>
        <color theme="1"/>
        <rFont val="SimSun"/>
        <charset val="134"/>
      </rPr>
      <t>其他文物支出</t>
    </r>
  </si>
  <si>
    <r>
      <t xml:space="preserve">  </t>
    </r>
    <r>
      <rPr>
        <sz val="9.75"/>
        <color theme="1"/>
        <rFont val="SimSun"/>
        <charset val="134"/>
      </rPr>
      <t>体育</t>
    </r>
  </si>
  <si>
    <r>
      <t xml:space="preserve">    </t>
    </r>
    <r>
      <rPr>
        <sz val="9.75"/>
        <color theme="1"/>
        <rFont val="SimSun"/>
        <charset val="134"/>
      </rPr>
      <t>运动项目管理</t>
    </r>
  </si>
  <si>
    <r>
      <t xml:space="preserve">    </t>
    </r>
    <r>
      <rPr>
        <sz val="9.75"/>
        <color theme="1"/>
        <rFont val="SimSun"/>
        <charset val="134"/>
      </rPr>
      <t>体育竞赛</t>
    </r>
  </si>
  <si>
    <r>
      <t xml:space="preserve">    </t>
    </r>
    <r>
      <rPr>
        <sz val="9.75"/>
        <color theme="1"/>
        <rFont val="SimSun"/>
        <charset val="134"/>
      </rPr>
      <t>体育训练</t>
    </r>
  </si>
  <si>
    <r>
      <t xml:space="preserve">    </t>
    </r>
    <r>
      <rPr>
        <sz val="9.75"/>
        <color theme="1"/>
        <rFont val="SimSun"/>
        <charset val="134"/>
      </rPr>
      <t>体育场馆</t>
    </r>
  </si>
  <si>
    <r>
      <t xml:space="preserve">    </t>
    </r>
    <r>
      <rPr>
        <sz val="9.75"/>
        <color theme="1"/>
        <rFont val="SimSun"/>
        <charset val="134"/>
      </rPr>
      <t>群众体育</t>
    </r>
  </si>
  <si>
    <r>
      <t xml:space="preserve">    </t>
    </r>
    <r>
      <rPr>
        <sz val="9.75"/>
        <color theme="1"/>
        <rFont val="SimSun"/>
        <charset val="134"/>
      </rPr>
      <t>体育交流与合作</t>
    </r>
  </si>
  <si>
    <r>
      <t xml:space="preserve">    </t>
    </r>
    <r>
      <rPr>
        <sz val="9.75"/>
        <color theme="1"/>
        <rFont val="SimSun"/>
        <charset val="134"/>
      </rPr>
      <t>其他体育支出</t>
    </r>
  </si>
  <si>
    <r>
      <t xml:space="preserve">  </t>
    </r>
    <r>
      <rPr>
        <sz val="9.75"/>
        <color theme="1"/>
        <rFont val="SimSun"/>
        <charset val="134"/>
      </rPr>
      <t>新闻出版电影</t>
    </r>
  </si>
  <si>
    <r>
      <t xml:space="preserve">    </t>
    </r>
    <r>
      <rPr>
        <sz val="9.75"/>
        <color theme="1"/>
        <rFont val="SimSun"/>
        <charset val="134"/>
      </rPr>
      <t>新闻通讯</t>
    </r>
  </si>
  <si>
    <r>
      <t xml:space="preserve">    </t>
    </r>
    <r>
      <rPr>
        <sz val="9.75"/>
        <color theme="1"/>
        <rFont val="SimSun"/>
        <charset val="134"/>
      </rPr>
      <t>出版发行</t>
    </r>
  </si>
  <si>
    <r>
      <t xml:space="preserve">    </t>
    </r>
    <r>
      <rPr>
        <sz val="9.75"/>
        <color theme="1"/>
        <rFont val="SimSun"/>
        <charset val="134"/>
      </rPr>
      <t>版权管理</t>
    </r>
  </si>
  <si>
    <r>
      <t xml:space="preserve">    </t>
    </r>
    <r>
      <rPr>
        <sz val="9.75"/>
        <color theme="1"/>
        <rFont val="SimSun"/>
        <charset val="134"/>
      </rPr>
      <t>电影</t>
    </r>
  </si>
  <si>
    <r>
      <t xml:space="preserve">    </t>
    </r>
    <r>
      <rPr>
        <sz val="9.75"/>
        <color theme="1"/>
        <rFont val="SimSun"/>
        <charset val="134"/>
      </rPr>
      <t>其他新闻出版电影支出</t>
    </r>
  </si>
  <si>
    <r>
      <t xml:space="preserve">  </t>
    </r>
    <r>
      <rPr>
        <sz val="9.75"/>
        <color theme="1"/>
        <rFont val="SimSun"/>
        <charset val="134"/>
      </rPr>
      <t>广播电视</t>
    </r>
  </si>
  <si>
    <r>
      <t xml:space="preserve">    </t>
    </r>
    <r>
      <rPr>
        <sz val="9.75"/>
        <color theme="1"/>
        <rFont val="SimSun"/>
        <charset val="134"/>
      </rPr>
      <t>监测监管</t>
    </r>
  </si>
  <si>
    <r>
      <t xml:space="preserve">    </t>
    </r>
    <r>
      <rPr>
        <sz val="9.75"/>
        <color theme="1"/>
        <rFont val="SimSun"/>
        <charset val="134"/>
      </rPr>
      <t>传输发射</t>
    </r>
  </si>
  <si>
    <r>
      <t xml:space="preserve">    </t>
    </r>
    <r>
      <rPr>
        <sz val="9.75"/>
        <color theme="1"/>
        <rFont val="SimSun"/>
        <charset val="134"/>
      </rPr>
      <t>广播电视事务</t>
    </r>
  </si>
  <si>
    <r>
      <t xml:space="preserve">    </t>
    </r>
    <r>
      <rPr>
        <sz val="9.75"/>
        <color theme="1"/>
        <rFont val="SimSun"/>
        <charset val="134"/>
      </rPr>
      <t>其他广播电视支出</t>
    </r>
  </si>
  <si>
    <r>
      <t xml:space="preserve">  </t>
    </r>
    <r>
      <rPr>
        <sz val="9.75"/>
        <color theme="1"/>
        <rFont val="SimSun"/>
        <charset val="134"/>
      </rPr>
      <t>其他文化旅游体育与传媒支出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</si>
  <si>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宣传文化发展专项支出</t>
    </r>
  </si>
  <si>
    <r>
      <t xml:space="preserve">    </t>
    </r>
    <r>
      <rPr>
        <sz val="9.75"/>
        <color theme="1"/>
        <rFont val="SimSun"/>
        <charset val="134"/>
      </rPr>
      <t>文化产业发展专项支出</t>
    </r>
  </si>
  <si>
    <r>
      <t xml:space="preserve">    </t>
    </r>
    <r>
      <rPr>
        <sz val="9.75"/>
        <color theme="1"/>
        <rFont val="SimSun"/>
        <charset val="134"/>
      </rPr>
      <t>其他文化旅游体育与传媒支出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</si>
  <si>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八、</t>
    </r>
  </si>
  <si>
    <r>
      <t xml:space="preserve">  </t>
    </r>
    <r>
      <rPr>
        <sz val="9.75"/>
        <color theme="1"/>
        <rFont val="SimSun"/>
        <charset val="134"/>
      </rPr>
      <t>人力资源和社会保障管理事务</t>
    </r>
  </si>
  <si>
    <r>
      <t xml:space="preserve">    </t>
    </r>
    <r>
      <rPr>
        <sz val="9.75"/>
        <color theme="1"/>
        <rFont val="SimSun"/>
        <charset val="134"/>
      </rPr>
      <t>综合业务管理</t>
    </r>
  </si>
  <si>
    <r>
      <t xml:space="preserve">    </t>
    </r>
    <r>
      <rPr>
        <sz val="9.75"/>
        <color theme="1"/>
        <rFont val="SimSun"/>
        <charset val="134"/>
      </rPr>
      <t>劳动保障监察</t>
    </r>
  </si>
  <si>
    <r>
      <t xml:space="preserve">    </t>
    </r>
    <r>
      <rPr>
        <sz val="9.75"/>
        <color theme="1"/>
        <rFont val="SimSun"/>
        <charset val="134"/>
      </rPr>
      <t>就业管理事务</t>
    </r>
  </si>
  <si>
    <r>
      <t xml:space="preserve">    </t>
    </r>
    <r>
      <rPr>
        <sz val="9.75"/>
        <color theme="1"/>
        <rFont val="SimSun"/>
        <charset val="134"/>
      </rPr>
      <t>社会保险业务管理事务</t>
    </r>
  </si>
  <si>
    <r>
      <t xml:space="preserve">    </t>
    </r>
    <r>
      <rPr>
        <sz val="9.75"/>
        <color theme="1"/>
        <rFont val="SimSun"/>
        <charset val="134"/>
      </rPr>
      <t>社会保险经办机构</t>
    </r>
  </si>
  <si>
    <r>
      <t xml:space="preserve">    </t>
    </r>
    <r>
      <rPr>
        <sz val="9.75"/>
        <color theme="1"/>
        <rFont val="SimSun"/>
        <charset val="134"/>
      </rPr>
      <t>劳动关系和维权</t>
    </r>
  </si>
  <si>
    <r>
      <t xml:space="preserve">    </t>
    </r>
    <r>
      <rPr>
        <sz val="9.75"/>
        <color theme="1"/>
        <rFont val="SimSun"/>
        <charset val="134"/>
      </rPr>
      <t>公共就业服务和职业技能鉴定机构</t>
    </r>
  </si>
  <si>
    <r>
      <t xml:space="preserve">    </t>
    </r>
    <r>
      <rPr>
        <sz val="9.75"/>
        <color theme="1"/>
        <rFont val="SimSun"/>
        <charset val="134"/>
      </rPr>
      <t>劳动人事争议调解仲裁</t>
    </r>
  </si>
  <si>
    <r>
      <t xml:space="preserve">    </t>
    </r>
    <r>
      <rPr>
        <sz val="9.75"/>
        <color theme="1"/>
        <rFont val="SimSun"/>
        <charset val="134"/>
      </rPr>
      <t>政府特殊津贴</t>
    </r>
  </si>
  <si>
    <r>
      <t xml:space="preserve">    </t>
    </r>
    <r>
      <rPr>
        <sz val="9.75"/>
        <color theme="1"/>
        <rFont val="SimSun"/>
        <charset val="134"/>
      </rPr>
      <t>资助留学回国人员</t>
    </r>
  </si>
  <si>
    <r>
      <t xml:space="preserve">    </t>
    </r>
    <r>
      <rPr>
        <sz val="9.75"/>
        <color theme="1"/>
        <rFont val="SimSun"/>
        <charset val="134"/>
      </rPr>
      <t>博士后日常经费</t>
    </r>
  </si>
  <si>
    <r>
      <t xml:space="preserve">    </t>
    </r>
    <r>
      <rPr>
        <sz val="9.75"/>
        <color theme="1"/>
        <rFont val="SimSun"/>
        <charset val="134"/>
      </rPr>
      <t>引进人才费用</t>
    </r>
  </si>
  <si>
    <r>
      <t xml:space="preserve">    </t>
    </r>
    <r>
      <rPr>
        <sz val="9.75"/>
        <color theme="1"/>
        <rFont val="SimSun"/>
        <charset val="134"/>
      </rPr>
      <t>其他人力资源和社会保障管理事务支出</t>
    </r>
  </si>
  <si>
    <r>
      <t xml:space="preserve">  </t>
    </r>
    <r>
      <rPr>
        <sz val="9.75"/>
        <color theme="1"/>
        <rFont val="SimSun"/>
        <charset val="134"/>
      </rPr>
      <t>民政管理事务</t>
    </r>
  </si>
  <si>
    <r>
      <t xml:space="preserve">    </t>
    </r>
    <r>
      <rPr>
        <sz val="9.75"/>
        <color theme="1"/>
        <rFont val="SimSun"/>
        <charset val="134"/>
      </rPr>
      <t>社会组织管理</t>
    </r>
  </si>
  <si>
    <r>
      <t xml:space="preserve">    </t>
    </r>
    <r>
      <rPr>
        <sz val="9.75"/>
        <color theme="1"/>
        <rFont val="SimSun"/>
        <charset val="134"/>
      </rPr>
      <t>行政区划和地名管理</t>
    </r>
  </si>
  <si>
    <r>
      <t xml:space="preserve">    </t>
    </r>
    <r>
      <rPr>
        <sz val="9.75"/>
        <color theme="1"/>
        <rFont val="SimSun"/>
        <charset val="134"/>
      </rPr>
      <t>基层政权建设和社区治理</t>
    </r>
  </si>
  <si>
    <r>
      <t xml:space="preserve">    </t>
    </r>
    <r>
      <rPr>
        <sz val="9.75"/>
        <color theme="1"/>
        <rFont val="SimSun"/>
        <charset val="134"/>
      </rPr>
      <t>其他民政管理事务支出</t>
    </r>
  </si>
  <si>
    <r>
      <t xml:space="preserve">  </t>
    </r>
    <r>
      <rPr>
        <sz val="9.75"/>
        <color theme="1"/>
        <rFont val="SimSun"/>
        <charset val="134"/>
      </rPr>
      <t>补充全国社会保障基金</t>
    </r>
  </si>
  <si>
    <r>
      <t xml:space="preserve">    </t>
    </r>
    <r>
      <rPr>
        <sz val="9.75"/>
        <color theme="1"/>
        <rFont val="SimSun"/>
        <charset val="134"/>
      </rPr>
      <t>用一般公共预算补充基金</t>
    </r>
  </si>
  <si>
    <r>
      <t xml:space="preserve">  </t>
    </r>
    <r>
      <rPr>
        <sz val="9.75"/>
        <color theme="1"/>
        <rFont val="SimSun"/>
        <charset val="134"/>
      </rPr>
      <t>行政事业单位养老支出</t>
    </r>
  </si>
  <si>
    <r>
      <t xml:space="preserve">    </t>
    </r>
    <r>
      <rPr>
        <sz val="9.75"/>
        <color theme="1"/>
        <rFont val="SimSun"/>
        <charset val="134"/>
      </rPr>
      <t>行政单位离退休</t>
    </r>
  </si>
  <si>
    <r>
      <t xml:space="preserve">    </t>
    </r>
    <r>
      <rPr>
        <sz val="9.75"/>
        <color theme="1"/>
        <rFont val="SimSun"/>
        <charset val="134"/>
      </rPr>
      <t>事业单位离退休</t>
    </r>
  </si>
  <si>
    <r>
      <t xml:space="preserve">    </t>
    </r>
    <r>
      <rPr>
        <sz val="9.75"/>
        <color theme="1"/>
        <rFont val="SimSun"/>
        <charset val="134"/>
      </rPr>
      <t>离退休人员管理机构</t>
    </r>
  </si>
  <si>
    <r>
      <t xml:space="preserve">    </t>
    </r>
    <r>
      <rPr>
        <sz val="9.75"/>
        <color theme="1"/>
        <rFont val="SimSun"/>
        <charset val="134"/>
      </rPr>
      <t>机关事业单位基本养老保险缴费支出</t>
    </r>
  </si>
  <si>
    <r>
      <t xml:space="preserve">    </t>
    </r>
    <r>
      <rPr>
        <sz val="9.75"/>
        <color theme="1"/>
        <rFont val="SimSun"/>
        <charset val="134"/>
      </rPr>
      <t>机关事业单位职业年金缴费支出</t>
    </r>
  </si>
  <si>
    <r>
      <t xml:space="preserve">    </t>
    </r>
    <r>
      <rPr>
        <sz val="9.75"/>
        <color theme="1"/>
        <rFont val="SimSun"/>
        <charset val="134"/>
      </rPr>
      <t>对机关事业单位基本养老保险基金的补助</t>
    </r>
  </si>
  <si>
    <r>
      <t xml:space="preserve">    </t>
    </r>
    <r>
      <rPr>
        <sz val="9.75"/>
        <color theme="1"/>
        <rFont val="SimSun"/>
        <charset val="134"/>
      </rPr>
      <t>对机关事业单位职业年金的补助</t>
    </r>
  </si>
  <si>
    <r>
      <t xml:space="preserve">    </t>
    </r>
    <r>
      <rPr>
        <sz val="9.75"/>
        <color theme="1"/>
        <rFont val="SimSun"/>
        <charset val="134"/>
      </rPr>
      <t>其他行政事业单位养老支出</t>
    </r>
  </si>
  <si>
    <r>
      <t xml:space="preserve">  </t>
    </r>
    <r>
      <rPr>
        <sz val="9.75"/>
        <color theme="1"/>
        <rFont val="SimSun"/>
        <charset val="134"/>
      </rPr>
      <t>企业改革补助</t>
    </r>
  </si>
  <si>
    <r>
      <t xml:space="preserve">    </t>
    </r>
    <r>
      <rPr>
        <sz val="9.75"/>
        <color theme="1"/>
        <rFont val="SimSun"/>
        <charset val="134"/>
      </rPr>
      <t>企业关闭破产补助</t>
    </r>
  </si>
  <si>
    <r>
      <t xml:space="preserve">    </t>
    </r>
    <r>
      <rPr>
        <sz val="9.75"/>
        <color theme="1"/>
        <rFont val="SimSun"/>
        <charset val="134"/>
      </rPr>
      <t>厂办大集体改革补助</t>
    </r>
  </si>
  <si>
    <r>
      <t xml:space="preserve">    </t>
    </r>
    <r>
      <rPr>
        <sz val="9.75"/>
        <color theme="1"/>
        <rFont val="SimSun"/>
        <charset val="134"/>
      </rPr>
      <t>其他企业改革发展补助</t>
    </r>
  </si>
  <si>
    <r>
      <t xml:space="preserve">  </t>
    </r>
    <r>
      <rPr>
        <sz val="9.75"/>
        <color theme="1"/>
        <rFont val="SimSun"/>
        <charset val="134"/>
      </rPr>
      <t>就业补助</t>
    </r>
  </si>
  <si>
    <r>
      <t xml:space="preserve">    </t>
    </r>
    <r>
      <rPr>
        <sz val="9.75"/>
        <color theme="1"/>
        <rFont val="SimSun"/>
        <charset val="134"/>
      </rPr>
      <t>就业创业服务补贴</t>
    </r>
  </si>
  <si>
    <r>
      <t xml:space="preserve">    </t>
    </r>
    <r>
      <rPr>
        <sz val="9.75"/>
        <color theme="1"/>
        <rFont val="SimSun"/>
        <charset val="134"/>
      </rPr>
      <t>职业培训补贴</t>
    </r>
  </si>
  <si>
    <r>
      <t xml:space="preserve">    </t>
    </r>
    <r>
      <rPr>
        <sz val="9.75"/>
        <color theme="1"/>
        <rFont val="SimSun"/>
        <charset val="134"/>
      </rPr>
      <t>社会保险补贴</t>
    </r>
  </si>
  <si>
    <r>
      <t xml:space="preserve">    </t>
    </r>
    <r>
      <rPr>
        <sz val="9.75"/>
        <color theme="1"/>
        <rFont val="SimSun"/>
        <charset val="134"/>
      </rPr>
      <t>公益性岗位补贴</t>
    </r>
  </si>
  <si>
    <r>
      <t xml:space="preserve">    </t>
    </r>
    <r>
      <rPr>
        <sz val="9.75"/>
        <color theme="1"/>
        <rFont val="SimSun"/>
        <charset val="134"/>
      </rPr>
      <t>职业技能鉴定补贴</t>
    </r>
  </si>
  <si>
    <r>
      <t xml:space="preserve">    </t>
    </r>
    <r>
      <rPr>
        <sz val="9.75"/>
        <color theme="1"/>
        <rFont val="SimSun"/>
        <charset val="134"/>
      </rPr>
      <t>就业见习补贴</t>
    </r>
  </si>
  <si>
    <r>
      <t xml:space="preserve">    </t>
    </r>
    <r>
      <rPr>
        <sz val="9.75"/>
        <color theme="1"/>
        <rFont val="SimSun"/>
        <charset val="134"/>
      </rPr>
      <t>高技能人才培养补助</t>
    </r>
  </si>
  <si>
    <r>
      <t xml:space="preserve">    </t>
    </r>
    <r>
      <rPr>
        <sz val="9.75"/>
        <color theme="1"/>
        <rFont val="SimSun"/>
        <charset val="134"/>
      </rPr>
      <t>促进创业补贴</t>
    </r>
  </si>
  <si>
    <r>
      <t xml:space="preserve">    </t>
    </r>
    <r>
      <rPr>
        <sz val="9.75"/>
        <color theme="1"/>
        <rFont val="SimSun"/>
        <charset val="134"/>
      </rPr>
      <t>其他就业补助支出</t>
    </r>
  </si>
  <si>
    <r>
      <t xml:space="preserve">  </t>
    </r>
    <r>
      <rPr>
        <sz val="9.75"/>
        <color theme="1"/>
        <rFont val="SimSun"/>
        <charset val="134"/>
      </rPr>
      <t>抚恤</t>
    </r>
  </si>
  <si>
    <r>
      <t xml:space="preserve">    </t>
    </r>
    <r>
      <rPr>
        <sz val="9.75"/>
        <color theme="1"/>
        <rFont val="SimSun"/>
        <charset val="134"/>
      </rPr>
      <t>死亡抚恤</t>
    </r>
  </si>
  <si>
    <r>
      <t xml:space="preserve">    </t>
    </r>
    <r>
      <rPr>
        <sz val="9.75"/>
        <color theme="1"/>
        <rFont val="SimSun"/>
        <charset val="134"/>
      </rPr>
      <t>伤残抚恤</t>
    </r>
  </si>
  <si>
    <r>
      <t xml:space="preserve">    </t>
    </r>
    <r>
      <rPr>
        <sz val="9.75"/>
        <color theme="1"/>
        <rFont val="SimSun"/>
        <charset val="134"/>
      </rPr>
      <t>在乡复员、退伍军人生活补助</t>
    </r>
  </si>
  <si>
    <r>
      <t xml:space="preserve">    </t>
    </r>
    <r>
      <rPr>
        <sz val="9.75"/>
        <color theme="1"/>
        <rFont val="SimSun"/>
        <charset val="134"/>
      </rPr>
      <t>义务兵优待</t>
    </r>
  </si>
  <si>
    <r>
      <t xml:space="preserve">    </t>
    </r>
    <r>
      <rPr>
        <sz val="9.75"/>
        <color theme="1"/>
        <rFont val="SimSun"/>
        <charset val="134"/>
      </rPr>
      <t>农村籍退役士兵老年生活补助</t>
    </r>
  </si>
  <si>
    <r>
      <t xml:space="preserve">    </t>
    </r>
    <r>
      <rPr>
        <sz val="9.75"/>
        <color theme="1"/>
        <rFont val="SimSun"/>
        <charset val="134"/>
      </rPr>
      <t>光荣院</t>
    </r>
  </si>
  <si>
    <r>
      <t xml:space="preserve">    </t>
    </r>
    <r>
      <rPr>
        <sz val="9.75"/>
        <color theme="1"/>
        <rFont val="SimSun"/>
        <charset val="134"/>
      </rPr>
      <t>烈士纪念设施管理维护</t>
    </r>
  </si>
  <si>
    <r>
      <t xml:space="preserve">    </t>
    </r>
    <r>
      <rPr>
        <sz val="9.75"/>
        <color theme="1"/>
        <rFont val="SimSun"/>
        <charset val="134"/>
      </rPr>
      <t>其他优抚支出</t>
    </r>
  </si>
  <si>
    <r>
      <t xml:space="preserve">  </t>
    </r>
    <r>
      <rPr>
        <sz val="9.75"/>
        <color theme="1"/>
        <rFont val="SimSun"/>
        <charset val="134"/>
      </rPr>
      <t>退役安置</t>
    </r>
  </si>
  <si>
    <r>
      <t xml:space="preserve">    </t>
    </r>
    <r>
      <rPr>
        <sz val="9.75"/>
        <color theme="1"/>
        <rFont val="SimSun"/>
        <charset val="134"/>
      </rPr>
      <t>退役士兵安置</t>
    </r>
  </si>
  <si>
    <r>
      <t xml:space="preserve">    </t>
    </r>
    <r>
      <rPr>
        <sz val="9.75"/>
        <color theme="1"/>
        <rFont val="SimSun"/>
        <charset val="134"/>
      </rPr>
      <t>军队移交政府的离退休人员安置</t>
    </r>
  </si>
  <si>
    <r>
      <t xml:space="preserve">    </t>
    </r>
    <r>
      <rPr>
        <sz val="9.75"/>
        <color theme="1"/>
        <rFont val="SimSun"/>
        <charset val="134"/>
      </rPr>
      <t>军队移交政府离退休干部管理机构</t>
    </r>
  </si>
  <si>
    <r>
      <t xml:space="preserve">    </t>
    </r>
    <r>
      <rPr>
        <sz val="9.75"/>
        <color theme="1"/>
        <rFont val="SimSun"/>
        <charset val="134"/>
      </rPr>
      <t>退役士兵管理教育</t>
    </r>
  </si>
  <si>
    <r>
      <t xml:space="preserve">    </t>
    </r>
    <r>
      <rPr>
        <sz val="9.75"/>
        <color theme="1"/>
        <rFont val="SimSun"/>
        <charset val="134"/>
      </rPr>
      <t>军队转业干部安置</t>
    </r>
  </si>
  <si>
    <r>
      <t xml:space="preserve">    </t>
    </r>
    <r>
      <rPr>
        <sz val="9.75"/>
        <color theme="1"/>
        <rFont val="SimSun"/>
        <charset val="134"/>
      </rPr>
      <t>其他退役安置支出</t>
    </r>
  </si>
  <si>
    <r>
      <t xml:space="preserve">  </t>
    </r>
    <r>
      <rPr>
        <sz val="9.75"/>
        <color theme="1"/>
        <rFont val="SimSun"/>
        <charset val="134"/>
      </rPr>
      <t>社会福利</t>
    </r>
  </si>
  <si>
    <r>
      <t xml:space="preserve">    </t>
    </r>
    <r>
      <rPr>
        <sz val="9.75"/>
        <color theme="1"/>
        <rFont val="SimSun"/>
        <charset val="134"/>
      </rPr>
      <t>儿童福利</t>
    </r>
  </si>
  <si>
    <r>
      <t xml:space="preserve">    </t>
    </r>
    <r>
      <rPr>
        <sz val="9.75"/>
        <color theme="1"/>
        <rFont val="SimSun"/>
        <charset val="134"/>
      </rPr>
      <t>老年福利</t>
    </r>
  </si>
  <si>
    <r>
      <t xml:space="preserve">    </t>
    </r>
    <r>
      <rPr>
        <sz val="9.75"/>
        <color theme="1"/>
        <rFont val="SimSun"/>
        <charset val="134"/>
      </rPr>
      <t>康复辅具</t>
    </r>
  </si>
  <si>
    <r>
      <t xml:space="preserve">    </t>
    </r>
    <r>
      <rPr>
        <sz val="9.75"/>
        <color theme="1"/>
        <rFont val="SimSun"/>
        <charset val="134"/>
      </rPr>
      <t>殡葬</t>
    </r>
  </si>
  <si>
    <r>
      <t xml:space="preserve">    </t>
    </r>
    <r>
      <rPr>
        <sz val="9.75"/>
        <color theme="1"/>
        <rFont val="SimSun"/>
        <charset val="134"/>
      </rPr>
      <t>社会福利事业单位</t>
    </r>
  </si>
  <si>
    <r>
      <t xml:space="preserve">    </t>
    </r>
    <r>
      <rPr>
        <sz val="9.75"/>
        <color theme="1"/>
        <rFont val="SimSun"/>
        <charset val="134"/>
      </rPr>
      <t>养老服务</t>
    </r>
  </si>
  <si>
    <r>
      <t xml:space="preserve">    </t>
    </r>
    <r>
      <rPr>
        <sz val="9.75"/>
        <color theme="1"/>
        <rFont val="SimSun"/>
        <charset val="134"/>
      </rPr>
      <t>其他社会福利支出</t>
    </r>
  </si>
  <si>
    <r>
      <t xml:space="preserve">  </t>
    </r>
    <r>
      <rPr>
        <sz val="9.75"/>
        <color theme="1"/>
        <rFont val="SimSun"/>
        <charset val="134"/>
      </rPr>
      <t>残疾人事业</t>
    </r>
  </si>
  <si>
    <r>
      <t xml:space="preserve">    </t>
    </r>
    <r>
      <rPr>
        <sz val="9.75"/>
        <color theme="1"/>
        <rFont val="SimSun"/>
        <charset val="134"/>
      </rPr>
      <t>残疾人康复</t>
    </r>
  </si>
  <si>
    <r>
      <t xml:space="preserve">    </t>
    </r>
    <r>
      <rPr>
        <sz val="9.75"/>
        <color theme="1"/>
        <rFont val="SimSun"/>
        <charset val="134"/>
      </rPr>
      <t>残疾人就业</t>
    </r>
  </si>
  <si>
    <r>
      <t xml:space="preserve">    </t>
    </r>
    <r>
      <rPr>
        <sz val="9.75"/>
        <color theme="1"/>
        <rFont val="SimSun"/>
        <charset val="134"/>
      </rPr>
      <t>残疾人体育</t>
    </r>
  </si>
  <si>
    <r>
      <t xml:space="preserve">    </t>
    </r>
    <r>
      <rPr>
        <sz val="9.75"/>
        <color theme="1"/>
        <rFont val="SimSun"/>
        <charset val="134"/>
      </rPr>
      <t>残疾人生活和护理补贴</t>
    </r>
  </si>
  <si>
    <r>
      <t xml:space="preserve">    </t>
    </r>
    <r>
      <rPr>
        <sz val="9.75"/>
        <color theme="1"/>
        <rFont val="SimSun"/>
        <charset val="134"/>
      </rPr>
      <t>其他残疾人事业支出</t>
    </r>
  </si>
  <si>
    <r>
      <t xml:space="preserve">  </t>
    </r>
    <r>
      <rPr>
        <sz val="9.75"/>
        <color theme="1"/>
        <rFont val="SimSun"/>
        <charset val="134"/>
      </rPr>
      <t>红十字事业</t>
    </r>
  </si>
  <si>
    <r>
      <t xml:space="preserve">    </t>
    </r>
    <r>
      <rPr>
        <sz val="9.75"/>
        <color theme="1"/>
        <rFont val="SimSun"/>
        <charset val="134"/>
      </rPr>
      <t>其他红十字事业支出</t>
    </r>
  </si>
  <si>
    <r>
      <t xml:space="preserve">  </t>
    </r>
    <r>
      <rPr>
        <sz val="9.75"/>
        <color theme="1"/>
        <rFont val="SimSun"/>
        <charset val="134"/>
      </rPr>
      <t>最低生活保障</t>
    </r>
  </si>
  <si>
    <r>
      <t xml:space="preserve">    </t>
    </r>
    <r>
      <rPr>
        <sz val="9.75"/>
        <color theme="1"/>
        <rFont val="SimSun"/>
        <charset val="134"/>
      </rPr>
      <t>城市最低生活保障金支出</t>
    </r>
  </si>
  <si>
    <r>
      <t xml:space="preserve">    </t>
    </r>
    <r>
      <rPr>
        <sz val="9.75"/>
        <color theme="1"/>
        <rFont val="SimSun"/>
        <charset val="134"/>
      </rPr>
      <t>农村最低生活保障金支出</t>
    </r>
  </si>
  <si>
    <r>
      <t xml:space="preserve">  </t>
    </r>
    <r>
      <rPr>
        <sz val="9.75"/>
        <color theme="1"/>
        <rFont val="SimSun"/>
        <charset val="134"/>
      </rPr>
      <t>临时救助</t>
    </r>
  </si>
  <si>
    <r>
      <t xml:space="preserve">    </t>
    </r>
    <r>
      <rPr>
        <sz val="9.75"/>
        <color theme="1"/>
        <rFont val="SimSun"/>
        <charset val="134"/>
      </rPr>
      <t>临时救助支出</t>
    </r>
  </si>
  <si>
    <r>
      <t xml:space="preserve">    </t>
    </r>
    <r>
      <rPr>
        <sz val="9.75"/>
        <color theme="1"/>
        <rFont val="SimSun"/>
        <charset val="134"/>
      </rPr>
      <t>流浪乞讨人员救助支出</t>
    </r>
  </si>
  <si>
    <r>
      <t xml:space="preserve">  </t>
    </r>
    <r>
      <rPr>
        <sz val="9.75"/>
        <color theme="1"/>
        <rFont val="SimSun"/>
        <charset val="134"/>
      </rPr>
      <t>特困人员救助供养</t>
    </r>
  </si>
  <si>
    <r>
      <t xml:space="preserve">    </t>
    </r>
    <r>
      <rPr>
        <sz val="9.75"/>
        <color theme="1"/>
        <rFont val="SimSun"/>
        <charset val="134"/>
      </rPr>
      <t>城市特困人员救助供养支出</t>
    </r>
  </si>
  <si>
    <r>
      <t xml:space="preserve">    </t>
    </r>
    <r>
      <rPr>
        <sz val="9.75"/>
        <color theme="1"/>
        <rFont val="SimSun"/>
        <charset val="134"/>
      </rPr>
      <t>农村特困人员救助供养支出</t>
    </r>
  </si>
  <si>
    <r>
      <t xml:space="preserve">  </t>
    </r>
    <r>
      <rPr>
        <sz val="9.75"/>
        <color theme="1"/>
        <rFont val="SimSun"/>
        <charset val="134"/>
      </rPr>
      <t>补充道路交通事故社会救助基金</t>
    </r>
  </si>
  <si>
    <r>
      <t xml:space="preserve">    </t>
    </r>
    <r>
      <rPr>
        <sz val="9.75"/>
        <color theme="1"/>
        <rFont val="SimSun"/>
        <charset val="134"/>
      </rPr>
      <t>交强险增值税补助基金支出</t>
    </r>
  </si>
  <si>
    <r>
      <t xml:space="preserve">    </t>
    </r>
    <r>
      <rPr>
        <sz val="9.75"/>
        <color theme="1"/>
        <rFont val="SimSun"/>
        <charset val="134"/>
      </rPr>
      <t>交强险罚款收入补助基金支出</t>
    </r>
  </si>
  <si>
    <r>
      <t xml:space="preserve">  </t>
    </r>
    <r>
      <rPr>
        <sz val="9.75"/>
        <color theme="1"/>
        <rFont val="SimSun"/>
        <charset val="134"/>
      </rPr>
      <t>其他生活救助</t>
    </r>
  </si>
  <si>
    <r>
      <t xml:space="preserve">    </t>
    </r>
    <r>
      <rPr>
        <sz val="9.75"/>
        <color theme="1"/>
        <rFont val="SimSun"/>
        <charset val="134"/>
      </rPr>
      <t>其他城市生活救助</t>
    </r>
  </si>
  <si>
    <r>
      <t xml:space="preserve">    </t>
    </r>
    <r>
      <rPr>
        <sz val="9.75"/>
        <color theme="1"/>
        <rFont val="SimSun"/>
        <charset val="134"/>
      </rPr>
      <t>其他农村生活救助</t>
    </r>
  </si>
  <si>
    <r>
      <t xml:space="preserve">  </t>
    </r>
    <r>
      <rPr>
        <sz val="9.75"/>
        <color theme="1"/>
        <rFont val="SimSun"/>
        <charset val="134"/>
      </rPr>
      <t>财政对基本养老保险基金的补助</t>
    </r>
  </si>
  <si>
    <r>
      <t xml:space="preserve">    </t>
    </r>
    <r>
      <rPr>
        <sz val="9.75"/>
        <color theme="1"/>
        <rFont val="SimSun"/>
        <charset val="134"/>
      </rPr>
      <t>财政对企业职工基本养老保险基金的补助</t>
    </r>
  </si>
  <si>
    <r>
      <t xml:space="preserve">    </t>
    </r>
    <r>
      <rPr>
        <sz val="9.75"/>
        <color theme="1"/>
        <rFont val="SimSun"/>
        <charset val="134"/>
      </rPr>
      <t>财政对城乡居民基本养老保险基金的补助</t>
    </r>
  </si>
  <si>
    <r>
      <t xml:space="preserve">    </t>
    </r>
    <r>
      <rPr>
        <sz val="9.75"/>
        <color theme="1"/>
        <rFont val="SimSun"/>
        <charset val="134"/>
      </rPr>
      <t>财政对其他基本养老保险基金的补助</t>
    </r>
  </si>
  <si>
    <r>
      <t xml:space="preserve">  </t>
    </r>
    <r>
      <rPr>
        <sz val="9.75"/>
        <color theme="1"/>
        <rFont val="SimSun"/>
        <charset val="134"/>
      </rPr>
      <t>财政对其他社会保险基金的补助</t>
    </r>
  </si>
  <si>
    <r>
      <t xml:space="preserve">    </t>
    </r>
    <r>
      <rPr>
        <sz val="9.75"/>
        <color theme="1"/>
        <rFont val="SimSun"/>
        <charset val="134"/>
      </rPr>
      <t>财政对失业保险基金的补助</t>
    </r>
  </si>
  <si>
    <r>
      <t xml:space="preserve">    </t>
    </r>
    <r>
      <rPr>
        <sz val="9.75"/>
        <color theme="1"/>
        <rFont val="SimSun"/>
        <charset val="134"/>
      </rPr>
      <t>财政对工伤保险基金的补助</t>
    </r>
  </si>
  <si>
    <r>
      <t xml:space="preserve">    </t>
    </r>
    <r>
      <rPr>
        <sz val="9.75"/>
        <color theme="1"/>
        <rFont val="SimSun"/>
        <charset val="134"/>
      </rPr>
      <t>其他财政对社会保险基金的补助</t>
    </r>
  </si>
  <si>
    <r>
      <t xml:space="preserve">  </t>
    </r>
    <r>
      <rPr>
        <sz val="9.75"/>
        <color theme="1"/>
        <rFont val="SimSun"/>
        <charset val="134"/>
      </rPr>
      <t>退役军人管理事务</t>
    </r>
  </si>
  <si>
    <r>
      <t xml:space="preserve">    </t>
    </r>
    <r>
      <rPr>
        <sz val="9.75"/>
        <color theme="1"/>
        <rFont val="SimSun"/>
        <charset val="134"/>
      </rPr>
      <t>拥军优属</t>
    </r>
  </si>
  <si>
    <r>
      <t xml:space="preserve">    </t>
    </r>
    <r>
      <rPr>
        <sz val="9.75"/>
        <color theme="1"/>
        <rFont val="SimSun"/>
        <charset val="134"/>
      </rPr>
      <t>军供保障</t>
    </r>
  </si>
  <si>
    <r>
      <t xml:space="preserve">    </t>
    </r>
    <r>
      <rPr>
        <sz val="9.75"/>
        <color theme="1"/>
        <rFont val="SimSun"/>
        <charset val="134"/>
      </rPr>
      <t>其他退役军人事务管理支出</t>
    </r>
  </si>
  <si>
    <r>
      <t xml:space="preserve">  </t>
    </r>
    <r>
      <rPr>
        <sz val="9.75"/>
        <color theme="1"/>
        <rFont val="SimSun"/>
        <charset val="134"/>
      </rPr>
      <t>财政代缴社会保险费支出</t>
    </r>
  </si>
  <si>
    <r>
      <t xml:space="preserve">    </t>
    </r>
    <r>
      <rPr>
        <sz val="9.75"/>
        <color theme="1"/>
        <rFont val="SimSun"/>
        <charset val="134"/>
      </rPr>
      <t>财政代缴城乡居民基本养老保险费支出</t>
    </r>
  </si>
  <si>
    <r>
      <t xml:space="preserve">    </t>
    </r>
    <r>
      <rPr>
        <sz val="9.75"/>
        <color theme="1"/>
        <rFont val="SimSun"/>
        <charset val="134"/>
      </rPr>
      <t>财政代缴其他社会保险费支出</t>
    </r>
  </si>
  <si>
    <r>
      <t xml:space="preserve">  </t>
    </r>
    <r>
      <rPr>
        <sz val="9.75"/>
        <color theme="1"/>
        <rFont val="SimSun"/>
        <charset val="134"/>
      </rPr>
      <t>其他社会保障和就业支出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</si>
  <si>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其他社会保障和就业支出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</si>
  <si>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九、</t>
    </r>
  </si>
  <si>
    <r>
      <t xml:space="preserve">  </t>
    </r>
    <r>
      <rPr>
        <sz val="9.75"/>
        <color theme="1"/>
        <rFont val="SimSun"/>
        <charset val="134"/>
      </rPr>
      <t>卫生健康管理事务</t>
    </r>
  </si>
  <si>
    <r>
      <t xml:space="preserve">    </t>
    </r>
    <r>
      <rPr>
        <sz val="9.75"/>
        <color theme="1"/>
        <rFont val="SimSun"/>
        <charset val="134"/>
      </rPr>
      <t>其他卫生健康管理事务支出</t>
    </r>
  </si>
  <si>
    <r>
      <t xml:space="preserve">  </t>
    </r>
    <r>
      <rPr>
        <sz val="9.75"/>
        <color theme="1"/>
        <rFont val="SimSun"/>
        <charset val="134"/>
      </rPr>
      <t>公立医院</t>
    </r>
  </si>
  <si>
    <r>
      <t xml:space="preserve">    </t>
    </r>
    <r>
      <rPr>
        <sz val="9.75"/>
        <color theme="1"/>
        <rFont val="SimSun"/>
        <charset val="134"/>
      </rPr>
      <t>综合医院</t>
    </r>
  </si>
  <si>
    <r>
      <t xml:space="preserve">    </t>
    </r>
    <r>
      <rPr>
        <sz val="9.75"/>
        <color theme="1"/>
        <rFont val="SimSun"/>
        <charset val="134"/>
      </rPr>
      <t>中医</t>
    </r>
    <r>
      <rPr>
        <sz val="9.75"/>
        <color theme="1"/>
        <rFont val="Times New Roman"/>
        <family val="1"/>
      </rPr>
      <t>(</t>
    </r>
    <r>
      <rPr>
        <sz val="9.75"/>
        <color theme="1"/>
        <rFont val="SimSun"/>
        <charset val="134"/>
      </rPr>
      <t>民族</t>
    </r>
    <r>
      <rPr>
        <sz val="9.75"/>
        <color theme="1"/>
        <rFont val="Times New Roman"/>
        <family val="1"/>
      </rPr>
      <t>)</t>
    </r>
    <r>
      <rPr>
        <sz val="9.75"/>
        <color theme="1"/>
        <rFont val="SimSun"/>
        <charset val="134"/>
      </rPr>
      <t>医院</t>
    </r>
  </si>
  <si>
    <r>
      <t xml:space="preserve">    </t>
    </r>
    <r>
      <rPr>
        <sz val="9.75"/>
        <color theme="1"/>
        <rFont val="SimSun"/>
        <charset val="134"/>
      </rPr>
      <t>传染病医院</t>
    </r>
  </si>
  <si>
    <r>
      <t xml:space="preserve">    </t>
    </r>
    <r>
      <rPr>
        <sz val="9.75"/>
        <color theme="1"/>
        <rFont val="SimSun"/>
        <charset val="134"/>
      </rPr>
      <t>职业病防治医院</t>
    </r>
  </si>
  <si>
    <r>
      <t xml:space="preserve">    </t>
    </r>
    <r>
      <rPr>
        <sz val="9.75"/>
        <color theme="1"/>
        <rFont val="SimSun"/>
        <charset val="134"/>
      </rPr>
      <t>精神病医院</t>
    </r>
  </si>
  <si>
    <r>
      <t xml:space="preserve">    </t>
    </r>
    <r>
      <rPr>
        <sz val="9.75"/>
        <color theme="1"/>
        <rFont val="SimSun"/>
        <charset val="134"/>
      </rPr>
      <t>妇幼保健医院</t>
    </r>
  </si>
  <si>
    <r>
      <t xml:space="preserve">    </t>
    </r>
    <r>
      <rPr>
        <sz val="9.75"/>
        <color theme="1"/>
        <rFont val="SimSun"/>
        <charset val="134"/>
      </rPr>
      <t>儿童医院</t>
    </r>
  </si>
  <si>
    <r>
      <t xml:space="preserve">    </t>
    </r>
    <r>
      <rPr>
        <sz val="9.75"/>
        <color theme="1"/>
        <rFont val="SimSun"/>
        <charset val="134"/>
      </rPr>
      <t>其他专科医院</t>
    </r>
  </si>
  <si>
    <r>
      <t xml:space="preserve">    </t>
    </r>
    <r>
      <rPr>
        <sz val="9.75"/>
        <color theme="1"/>
        <rFont val="SimSun"/>
        <charset val="134"/>
      </rPr>
      <t>福利医院</t>
    </r>
  </si>
  <si>
    <r>
      <t xml:space="preserve">    </t>
    </r>
    <r>
      <rPr>
        <sz val="9.75"/>
        <color theme="1"/>
        <rFont val="SimSun"/>
        <charset val="134"/>
      </rPr>
      <t>行业医院</t>
    </r>
  </si>
  <si>
    <r>
      <t xml:space="preserve">    </t>
    </r>
    <r>
      <rPr>
        <sz val="9.75"/>
        <color theme="1"/>
        <rFont val="SimSun"/>
        <charset val="134"/>
      </rPr>
      <t>处理医疗欠费</t>
    </r>
  </si>
  <si>
    <r>
      <t xml:space="preserve">    </t>
    </r>
    <r>
      <rPr>
        <sz val="9.75"/>
        <color theme="1"/>
        <rFont val="SimSun"/>
        <charset val="134"/>
      </rPr>
      <t>康复医院</t>
    </r>
  </si>
  <si>
    <r>
      <t xml:space="preserve">    </t>
    </r>
    <r>
      <rPr>
        <sz val="9.75"/>
        <color theme="1"/>
        <rFont val="SimSun"/>
        <charset val="134"/>
      </rPr>
      <t>优抚医院</t>
    </r>
  </si>
  <si>
    <r>
      <t xml:space="preserve">    </t>
    </r>
    <r>
      <rPr>
        <sz val="9.75"/>
        <color theme="1"/>
        <rFont val="SimSun"/>
        <charset val="134"/>
      </rPr>
      <t>其他公立医院支出</t>
    </r>
  </si>
  <si>
    <r>
      <t xml:space="preserve">  </t>
    </r>
    <r>
      <rPr>
        <sz val="9.75"/>
        <color theme="1"/>
        <rFont val="SimSun"/>
        <charset val="134"/>
      </rPr>
      <t>基层医疗卫生机构</t>
    </r>
  </si>
  <si>
    <r>
      <t xml:space="preserve">    </t>
    </r>
    <r>
      <rPr>
        <sz val="9.75"/>
        <color theme="1"/>
        <rFont val="SimSun"/>
        <charset val="134"/>
      </rPr>
      <t>城市社区卫生机构</t>
    </r>
  </si>
  <si>
    <r>
      <t xml:space="preserve">    </t>
    </r>
    <r>
      <rPr>
        <sz val="9.75"/>
        <color theme="1"/>
        <rFont val="SimSun"/>
        <charset val="134"/>
      </rPr>
      <t>乡镇卫生院</t>
    </r>
  </si>
  <si>
    <r>
      <t xml:space="preserve">    </t>
    </r>
    <r>
      <rPr>
        <sz val="9.75"/>
        <color theme="1"/>
        <rFont val="SimSun"/>
        <charset val="134"/>
      </rPr>
      <t>其他基层医疗卫生机构支出</t>
    </r>
  </si>
  <si>
    <r>
      <t xml:space="preserve">  </t>
    </r>
    <r>
      <rPr>
        <sz val="9.75"/>
        <color theme="1"/>
        <rFont val="SimSun"/>
        <charset val="134"/>
      </rPr>
      <t>公共卫生</t>
    </r>
  </si>
  <si>
    <r>
      <t xml:space="preserve">    </t>
    </r>
    <r>
      <rPr>
        <sz val="9.75"/>
        <color theme="1"/>
        <rFont val="SimSun"/>
        <charset val="134"/>
      </rPr>
      <t>疾病预防控制机构</t>
    </r>
  </si>
  <si>
    <r>
      <t xml:space="preserve">    </t>
    </r>
    <r>
      <rPr>
        <sz val="9.75"/>
        <color theme="1"/>
        <rFont val="SimSun"/>
        <charset val="134"/>
      </rPr>
      <t>卫生监督机构</t>
    </r>
  </si>
  <si>
    <r>
      <t xml:space="preserve">    </t>
    </r>
    <r>
      <rPr>
        <sz val="9.75"/>
        <color theme="1"/>
        <rFont val="SimSun"/>
        <charset val="134"/>
      </rPr>
      <t>妇幼保健机构</t>
    </r>
  </si>
  <si>
    <r>
      <t xml:space="preserve">    </t>
    </r>
    <r>
      <rPr>
        <sz val="9.75"/>
        <color theme="1"/>
        <rFont val="SimSun"/>
        <charset val="134"/>
      </rPr>
      <t>精神卫生机构</t>
    </r>
  </si>
  <si>
    <r>
      <t xml:space="preserve">    </t>
    </r>
    <r>
      <rPr>
        <sz val="9.75"/>
        <color theme="1"/>
        <rFont val="SimSun"/>
        <charset val="134"/>
      </rPr>
      <t>应急救治机构</t>
    </r>
  </si>
  <si>
    <r>
      <t xml:space="preserve">    </t>
    </r>
    <r>
      <rPr>
        <sz val="9.75"/>
        <color theme="1"/>
        <rFont val="SimSun"/>
        <charset val="134"/>
      </rPr>
      <t>采供血机构</t>
    </r>
  </si>
  <si>
    <r>
      <t xml:space="preserve">    </t>
    </r>
    <r>
      <rPr>
        <sz val="9.75"/>
        <color theme="1"/>
        <rFont val="SimSun"/>
        <charset val="134"/>
      </rPr>
      <t>其他专业公共卫生机构</t>
    </r>
  </si>
  <si>
    <r>
      <t xml:space="preserve">    </t>
    </r>
    <r>
      <rPr>
        <sz val="9.75"/>
        <color theme="1"/>
        <rFont val="SimSun"/>
        <charset val="134"/>
      </rPr>
      <t>基本公共卫生服务</t>
    </r>
  </si>
  <si>
    <r>
      <t xml:space="preserve">    </t>
    </r>
    <r>
      <rPr>
        <sz val="9.75"/>
        <color theme="1"/>
        <rFont val="SimSun"/>
        <charset val="134"/>
      </rPr>
      <t>重大公共卫生服务</t>
    </r>
  </si>
  <si>
    <r>
      <t xml:space="preserve">    </t>
    </r>
    <r>
      <rPr>
        <sz val="9.75"/>
        <color theme="1"/>
        <rFont val="SimSun"/>
        <charset val="134"/>
      </rPr>
      <t>突发公共卫生事件应急处理</t>
    </r>
  </si>
  <si>
    <r>
      <t xml:space="preserve">    </t>
    </r>
    <r>
      <rPr>
        <sz val="9.75"/>
        <color theme="1"/>
        <rFont val="SimSun"/>
        <charset val="134"/>
      </rPr>
      <t>其他公共卫生支出</t>
    </r>
  </si>
  <si>
    <r>
      <t xml:space="preserve">  </t>
    </r>
    <r>
      <rPr>
        <sz val="9.75"/>
        <color theme="1"/>
        <rFont val="SimSun"/>
        <charset val="134"/>
      </rPr>
      <t>中医药</t>
    </r>
  </si>
  <si>
    <r>
      <t xml:space="preserve">    </t>
    </r>
    <r>
      <rPr>
        <sz val="9.75"/>
        <color theme="1"/>
        <rFont val="SimSun"/>
        <charset val="134"/>
      </rPr>
      <t>中医</t>
    </r>
    <r>
      <rPr>
        <sz val="9.75"/>
        <color theme="1"/>
        <rFont val="Times New Roman"/>
        <family val="1"/>
      </rPr>
      <t>(</t>
    </r>
    <r>
      <rPr>
        <sz val="9.75"/>
        <color theme="1"/>
        <rFont val="SimSun"/>
        <charset val="134"/>
      </rPr>
      <t>民族医</t>
    </r>
    <r>
      <rPr>
        <sz val="9.75"/>
        <color theme="1"/>
        <rFont val="Times New Roman"/>
        <family val="1"/>
      </rPr>
      <t>)</t>
    </r>
    <r>
      <rPr>
        <sz val="9.75"/>
        <color theme="1"/>
        <rFont val="SimSun"/>
        <charset val="134"/>
      </rPr>
      <t>药专项</t>
    </r>
  </si>
  <si>
    <r>
      <t xml:space="preserve">    </t>
    </r>
    <r>
      <rPr>
        <sz val="9.75"/>
        <color theme="1"/>
        <rFont val="SimSun"/>
        <charset val="134"/>
      </rPr>
      <t>其他中医药支出</t>
    </r>
  </si>
  <si>
    <r>
      <t xml:space="preserve">  </t>
    </r>
    <r>
      <rPr>
        <sz val="9.75"/>
        <color theme="1"/>
        <rFont val="SimSun"/>
        <charset val="134"/>
      </rPr>
      <t>计划生育事务</t>
    </r>
  </si>
  <si>
    <r>
      <t xml:space="preserve">    </t>
    </r>
    <r>
      <rPr>
        <sz val="9.75"/>
        <color theme="1"/>
        <rFont val="SimSun"/>
        <charset val="134"/>
      </rPr>
      <t>计划生育机构</t>
    </r>
  </si>
  <si>
    <r>
      <t xml:space="preserve">    </t>
    </r>
    <r>
      <rPr>
        <sz val="9.75"/>
        <color theme="1"/>
        <rFont val="SimSun"/>
        <charset val="134"/>
      </rPr>
      <t>计划生育服务</t>
    </r>
  </si>
  <si>
    <r>
      <t xml:space="preserve">    </t>
    </r>
    <r>
      <rPr>
        <sz val="9.75"/>
        <color theme="1"/>
        <rFont val="SimSun"/>
        <charset val="134"/>
      </rPr>
      <t>其他计划生育事务支出</t>
    </r>
  </si>
  <si>
    <r>
      <t xml:space="preserve">  </t>
    </r>
    <r>
      <rPr>
        <sz val="9.75"/>
        <color theme="1"/>
        <rFont val="SimSun"/>
        <charset val="134"/>
      </rPr>
      <t>行政事业单位医疗</t>
    </r>
  </si>
  <si>
    <r>
      <t xml:space="preserve">    </t>
    </r>
    <r>
      <rPr>
        <sz val="9.75"/>
        <color theme="1"/>
        <rFont val="SimSun"/>
        <charset val="134"/>
      </rPr>
      <t>行政单位医疗</t>
    </r>
  </si>
  <si>
    <r>
      <t xml:space="preserve">    </t>
    </r>
    <r>
      <rPr>
        <sz val="9.75"/>
        <color theme="1"/>
        <rFont val="SimSun"/>
        <charset val="134"/>
      </rPr>
      <t>事业单位医疗</t>
    </r>
  </si>
  <si>
    <r>
      <t xml:space="preserve">    </t>
    </r>
    <r>
      <rPr>
        <sz val="9.75"/>
        <color theme="1"/>
        <rFont val="SimSun"/>
        <charset val="134"/>
      </rPr>
      <t>公务员医疗补助</t>
    </r>
  </si>
  <si>
    <r>
      <t xml:space="preserve">    </t>
    </r>
    <r>
      <rPr>
        <sz val="9.75"/>
        <color theme="1"/>
        <rFont val="SimSun"/>
        <charset val="134"/>
      </rPr>
      <t>其他行政事业单位医疗支出</t>
    </r>
  </si>
  <si>
    <r>
      <t xml:space="preserve">  </t>
    </r>
    <r>
      <rPr>
        <sz val="9.75"/>
        <color theme="1"/>
        <rFont val="SimSun"/>
        <charset val="134"/>
      </rPr>
      <t>财政对基本医疗保险基金的补助</t>
    </r>
  </si>
  <si>
    <r>
      <t xml:space="preserve">    </t>
    </r>
    <r>
      <rPr>
        <sz val="9.75"/>
        <color theme="1"/>
        <rFont val="SimSun"/>
        <charset val="134"/>
      </rPr>
      <t>财政对职工基本医疗保险基金的补助</t>
    </r>
  </si>
  <si>
    <r>
      <t xml:space="preserve">    </t>
    </r>
    <r>
      <rPr>
        <sz val="9.75"/>
        <color theme="1"/>
        <rFont val="SimSun"/>
        <charset val="134"/>
      </rPr>
      <t>财政对城乡居民基本医疗保险基金的补助</t>
    </r>
  </si>
  <si>
    <r>
      <t xml:space="preserve">    </t>
    </r>
    <r>
      <rPr>
        <sz val="9.75"/>
        <color theme="1"/>
        <rFont val="SimSun"/>
        <charset val="134"/>
      </rPr>
      <t>财政对其他基本医疗保险基金的补助</t>
    </r>
  </si>
  <si>
    <r>
      <t xml:space="preserve">  </t>
    </r>
    <r>
      <rPr>
        <sz val="9.75"/>
        <color theme="1"/>
        <rFont val="SimSun"/>
        <charset val="134"/>
      </rPr>
      <t>医疗救助</t>
    </r>
  </si>
  <si>
    <r>
      <t xml:space="preserve">    </t>
    </r>
    <r>
      <rPr>
        <sz val="9.75"/>
        <color theme="1"/>
        <rFont val="SimSun"/>
        <charset val="134"/>
      </rPr>
      <t>城乡医疗救助</t>
    </r>
  </si>
  <si>
    <r>
      <t xml:space="preserve">    </t>
    </r>
    <r>
      <rPr>
        <sz val="9.75"/>
        <color theme="1"/>
        <rFont val="SimSun"/>
        <charset val="134"/>
      </rPr>
      <t>疾病应急救助</t>
    </r>
  </si>
  <si>
    <r>
      <t xml:space="preserve">    </t>
    </r>
    <r>
      <rPr>
        <sz val="9.75"/>
        <color theme="1"/>
        <rFont val="SimSun"/>
        <charset val="134"/>
      </rPr>
      <t>其他医疗救助支出</t>
    </r>
  </si>
  <si>
    <r>
      <t xml:space="preserve">  </t>
    </r>
    <r>
      <rPr>
        <sz val="9.75"/>
        <color theme="1"/>
        <rFont val="SimSun"/>
        <charset val="134"/>
      </rPr>
      <t>优抚对象医疗</t>
    </r>
  </si>
  <si>
    <r>
      <t xml:space="preserve">    </t>
    </r>
    <r>
      <rPr>
        <sz val="9.75"/>
        <color theme="1"/>
        <rFont val="SimSun"/>
        <charset val="134"/>
      </rPr>
      <t>优抚对象医疗补助</t>
    </r>
  </si>
  <si>
    <r>
      <t xml:space="preserve">    </t>
    </r>
    <r>
      <rPr>
        <sz val="9.75"/>
        <color theme="1"/>
        <rFont val="SimSun"/>
        <charset val="134"/>
      </rPr>
      <t>其他优抚对象医疗支出</t>
    </r>
  </si>
  <si>
    <r>
      <t xml:space="preserve">  </t>
    </r>
    <r>
      <rPr>
        <sz val="9.75"/>
        <color theme="1"/>
        <rFont val="SimSun"/>
        <charset val="134"/>
      </rPr>
      <t>医疗保障管理事务</t>
    </r>
  </si>
  <si>
    <r>
      <t xml:space="preserve">    </t>
    </r>
    <r>
      <rPr>
        <sz val="9.75"/>
        <color theme="1"/>
        <rFont val="SimSun"/>
        <charset val="134"/>
      </rPr>
      <t>医疗保障政策管理</t>
    </r>
  </si>
  <si>
    <r>
      <t xml:space="preserve">    </t>
    </r>
    <r>
      <rPr>
        <sz val="9.75"/>
        <color theme="1"/>
        <rFont val="SimSun"/>
        <charset val="134"/>
      </rPr>
      <t>医疗保障经办事务</t>
    </r>
  </si>
  <si>
    <r>
      <t xml:space="preserve">    </t>
    </r>
    <r>
      <rPr>
        <sz val="9.75"/>
        <color theme="1"/>
        <rFont val="SimSun"/>
        <charset val="134"/>
      </rPr>
      <t>其他医疗保障管理事务支出</t>
    </r>
  </si>
  <si>
    <r>
      <t xml:space="preserve">  </t>
    </r>
    <r>
      <rPr>
        <sz val="9.75"/>
        <color theme="1"/>
        <rFont val="SimSun"/>
        <charset val="134"/>
      </rPr>
      <t>老龄卫生健康事务</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</si>
  <si>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老龄卫生健康事务</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</si>
  <si>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其他卫生健康支出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</si>
  <si>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其他卫生健康支出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</si>
  <si>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t>
    </r>
  </si>
  <si>
    <r>
      <t xml:space="preserve">  </t>
    </r>
    <r>
      <rPr>
        <sz val="9.75"/>
        <color theme="1"/>
        <rFont val="SimSun"/>
        <charset val="134"/>
      </rPr>
      <t>环境保护管理事务</t>
    </r>
  </si>
  <si>
    <r>
      <t xml:space="preserve">    </t>
    </r>
    <r>
      <rPr>
        <sz val="9.75"/>
        <color theme="1"/>
        <rFont val="SimSun"/>
        <charset val="134"/>
      </rPr>
      <t>生态环境保护宣传</t>
    </r>
  </si>
  <si>
    <r>
      <t xml:space="preserve">    </t>
    </r>
    <r>
      <rPr>
        <sz val="9.75"/>
        <color theme="1"/>
        <rFont val="SimSun"/>
        <charset val="134"/>
      </rPr>
      <t>环境保护法规、规划及标准</t>
    </r>
  </si>
  <si>
    <r>
      <t xml:space="preserve">    </t>
    </r>
    <r>
      <rPr>
        <sz val="9.75"/>
        <color theme="1"/>
        <rFont val="SimSun"/>
        <charset val="134"/>
      </rPr>
      <t>生态环境国际合作及履约</t>
    </r>
  </si>
  <si>
    <r>
      <t xml:space="preserve">    </t>
    </r>
    <r>
      <rPr>
        <sz val="9.75"/>
        <color theme="1"/>
        <rFont val="SimSun"/>
        <charset val="134"/>
      </rPr>
      <t>生态环境保护行政许可</t>
    </r>
  </si>
  <si>
    <r>
      <t xml:space="preserve">    </t>
    </r>
    <r>
      <rPr>
        <sz val="9.75"/>
        <color theme="1"/>
        <rFont val="SimSun"/>
        <charset val="134"/>
      </rPr>
      <t>应对气候变化管理事务</t>
    </r>
  </si>
  <si>
    <r>
      <t xml:space="preserve">    </t>
    </r>
    <r>
      <rPr>
        <sz val="9.75"/>
        <color theme="1"/>
        <rFont val="SimSun"/>
        <charset val="134"/>
      </rPr>
      <t>其他环境保护管理事务支出</t>
    </r>
  </si>
  <si>
    <r>
      <t xml:space="preserve">  </t>
    </r>
    <r>
      <rPr>
        <sz val="9.75"/>
        <color theme="1"/>
        <rFont val="SimSun"/>
        <charset val="134"/>
      </rPr>
      <t>环境监测与监察</t>
    </r>
  </si>
  <si>
    <r>
      <t xml:space="preserve">    </t>
    </r>
    <r>
      <rPr>
        <sz val="9.75"/>
        <color theme="1"/>
        <rFont val="SimSun"/>
        <charset val="134"/>
      </rPr>
      <t>建设项目环评审查与监督</t>
    </r>
  </si>
  <si>
    <r>
      <t xml:space="preserve">    </t>
    </r>
    <r>
      <rPr>
        <sz val="9.75"/>
        <color theme="1"/>
        <rFont val="SimSun"/>
        <charset val="134"/>
      </rPr>
      <t>核与辐射安全监督</t>
    </r>
  </si>
  <si>
    <r>
      <t xml:space="preserve">    </t>
    </r>
    <r>
      <rPr>
        <sz val="9.75"/>
        <color theme="1"/>
        <rFont val="SimSun"/>
        <charset val="134"/>
      </rPr>
      <t>其他环境监测与监察支出</t>
    </r>
  </si>
  <si>
    <r>
      <t xml:space="preserve">  </t>
    </r>
    <r>
      <rPr>
        <sz val="9.75"/>
        <color theme="1"/>
        <rFont val="SimSun"/>
        <charset val="134"/>
      </rPr>
      <t>污染防治</t>
    </r>
  </si>
  <si>
    <r>
      <t xml:space="preserve">    </t>
    </r>
    <r>
      <rPr>
        <sz val="9.75"/>
        <color theme="1"/>
        <rFont val="SimSun"/>
        <charset val="134"/>
      </rPr>
      <t>大气</t>
    </r>
  </si>
  <si>
    <r>
      <t xml:space="preserve">    </t>
    </r>
    <r>
      <rPr>
        <sz val="9.75"/>
        <color theme="1"/>
        <rFont val="SimSun"/>
        <charset val="134"/>
      </rPr>
      <t>水体</t>
    </r>
  </si>
  <si>
    <r>
      <t xml:space="preserve">    </t>
    </r>
    <r>
      <rPr>
        <sz val="9.75"/>
        <color theme="1"/>
        <rFont val="SimSun"/>
        <charset val="134"/>
      </rPr>
      <t>噪声</t>
    </r>
  </si>
  <si>
    <r>
      <t xml:space="preserve">    </t>
    </r>
    <r>
      <rPr>
        <sz val="9.75"/>
        <color theme="1"/>
        <rFont val="SimSun"/>
        <charset val="134"/>
      </rPr>
      <t>固体废弃物与化学品</t>
    </r>
  </si>
  <si>
    <r>
      <t xml:space="preserve">    </t>
    </r>
    <r>
      <rPr>
        <sz val="9.75"/>
        <color theme="1"/>
        <rFont val="SimSun"/>
        <charset val="134"/>
      </rPr>
      <t>放射源和放射性废物监管</t>
    </r>
  </si>
  <si>
    <r>
      <t xml:space="preserve">    </t>
    </r>
    <r>
      <rPr>
        <sz val="9.75"/>
        <color theme="1"/>
        <rFont val="SimSun"/>
        <charset val="134"/>
      </rPr>
      <t>辐射</t>
    </r>
  </si>
  <si>
    <r>
      <t xml:space="preserve">    </t>
    </r>
    <r>
      <rPr>
        <sz val="9.75"/>
        <color theme="1"/>
        <rFont val="SimSun"/>
        <charset val="134"/>
      </rPr>
      <t>土壤</t>
    </r>
  </si>
  <si>
    <r>
      <t xml:space="preserve">    </t>
    </r>
    <r>
      <rPr>
        <sz val="9.75"/>
        <color theme="1"/>
        <rFont val="SimSun"/>
        <charset val="134"/>
      </rPr>
      <t>其他污染防治支出</t>
    </r>
  </si>
  <si>
    <r>
      <t xml:space="preserve">  </t>
    </r>
    <r>
      <rPr>
        <sz val="9.75"/>
        <color theme="1"/>
        <rFont val="SimSun"/>
        <charset val="134"/>
      </rPr>
      <t>自然生态保护</t>
    </r>
  </si>
  <si>
    <r>
      <t xml:space="preserve">    </t>
    </r>
    <r>
      <rPr>
        <sz val="9.75"/>
        <color theme="1"/>
        <rFont val="SimSun"/>
        <charset val="134"/>
      </rPr>
      <t>生态保护</t>
    </r>
  </si>
  <si>
    <r>
      <t xml:space="preserve">    </t>
    </r>
    <r>
      <rPr>
        <sz val="9.75"/>
        <color theme="1"/>
        <rFont val="SimSun"/>
        <charset val="134"/>
      </rPr>
      <t>农村环境保护</t>
    </r>
  </si>
  <si>
    <r>
      <t xml:space="preserve">    </t>
    </r>
    <r>
      <rPr>
        <sz val="9.75"/>
        <color theme="1"/>
        <rFont val="SimSun"/>
        <charset val="134"/>
      </rPr>
      <t>生物及物种资源保护</t>
    </r>
  </si>
  <si>
    <r>
      <t xml:space="preserve">    </t>
    </r>
    <r>
      <rPr>
        <sz val="9.75"/>
        <color theme="1"/>
        <rFont val="SimSun"/>
        <charset val="134"/>
      </rPr>
      <t>草原生态修复治理</t>
    </r>
  </si>
  <si>
    <r>
      <t xml:space="preserve">    </t>
    </r>
    <r>
      <rPr>
        <sz val="9.75"/>
        <color theme="1"/>
        <rFont val="SimSun"/>
        <charset val="134"/>
      </rPr>
      <t>自然保护地</t>
    </r>
  </si>
  <si>
    <r>
      <t xml:space="preserve">    </t>
    </r>
    <r>
      <rPr>
        <sz val="9.75"/>
        <color theme="1"/>
        <rFont val="SimSun"/>
        <charset val="134"/>
      </rPr>
      <t>其他自然生态保护支出</t>
    </r>
  </si>
  <si>
    <r>
      <t xml:space="preserve">  </t>
    </r>
    <r>
      <rPr>
        <sz val="9.75"/>
        <color theme="1"/>
        <rFont val="SimSun"/>
        <charset val="134"/>
      </rPr>
      <t>天然林保护</t>
    </r>
  </si>
  <si>
    <r>
      <t xml:space="preserve">    </t>
    </r>
    <r>
      <rPr>
        <sz val="9.75"/>
        <color theme="1"/>
        <rFont val="SimSun"/>
        <charset val="134"/>
      </rPr>
      <t>森林管护</t>
    </r>
  </si>
  <si>
    <r>
      <t xml:space="preserve">    </t>
    </r>
    <r>
      <rPr>
        <sz val="9.75"/>
        <color theme="1"/>
        <rFont val="SimSun"/>
        <charset val="134"/>
      </rPr>
      <t>社会保险补助</t>
    </r>
  </si>
  <si>
    <r>
      <t xml:space="preserve">    </t>
    </r>
    <r>
      <rPr>
        <sz val="9.75"/>
        <color theme="1"/>
        <rFont val="SimSun"/>
        <charset val="134"/>
      </rPr>
      <t>政策性社会性支出补助</t>
    </r>
  </si>
  <si>
    <r>
      <t xml:space="preserve">    </t>
    </r>
    <r>
      <rPr>
        <sz val="9.75"/>
        <color theme="1"/>
        <rFont val="SimSun"/>
        <charset val="134"/>
      </rPr>
      <t>天然林保护工程建设</t>
    </r>
  </si>
  <si>
    <r>
      <t xml:space="preserve">    </t>
    </r>
    <r>
      <rPr>
        <sz val="9.75"/>
        <color theme="1"/>
        <rFont val="SimSun"/>
        <charset val="134"/>
      </rPr>
      <t>停伐补助</t>
    </r>
  </si>
  <si>
    <r>
      <t xml:space="preserve">    </t>
    </r>
    <r>
      <rPr>
        <sz val="9.75"/>
        <color theme="1"/>
        <rFont val="SimSun"/>
        <charset val="134"/>
      </rPr>
      <t>其他天然林保护支出</t>
    </r>
  </si>
  <si>
    <r>
      <t xml:space="preserve">  </t>
    </r>
    <r>
      <rPr>
        <sz val="9.75"/>
        <color theme="1"/>
        <rFont val="SimSun"/>
        <charset val="134"/>
      </rPr>
      <t>退耕还林还草</t>
    </r>
  </si>
  <si>
    <r>
      <t xml:space="preserve">    </t>
    </r>
    <r>
      <rPr>
        <sz val="9.75"/>
        <color theme="1"/>
        <rFont val="SimSun"/>
        <charset val="134"/>
      </rPr>
      <t>退耕现金</t>
    </r>
  </si>
  <si>
    <r>
      <t xml:space="preserve">    </t>
    </r>
    <r>
      <rPr>
        <sz val="9.75"/>
        <color theme="1"/>
        <rFont val="SimSun"/>
        <charset val="134"/>
      </rPr>
      <t>退耕还林粮食折现补贴</t>
    </r>
  </si>
  <si>
    <r>
      <t xml:space="preserve">    </t>
    </r>
    <r>
      <rPr>
        <sz val="9.75"/>
        <color theme="1"/>
        <rFont val="SimSun"/>
        <charset val="134"/>
      </rPr>
      <t>退耕还林粮食费用补贴</t>
    </r>
  </si>
  <si>
    <r>
      <t xml:space="preserve">    </t>
    </r>
    <r>
      <rPr>
        <sz val="9.75"/>
        <color theme="1"/>
        <rFont val="SimSun"/>
        <charset val="134"/>
      </rPr>
      <t>退耕还林工程建设</t>
    </r>
  </si>
  <si>
    <r>
      <t xml:space="preserve">    </t>
    </r>
    <r>
      <rPr>
        <sz val="9.75"/>
        <color theme="1"/>
        <rFont val="SimSun"/>
        <charset val="134"/>
      </rPr>
      <t>其他退耕还林还草支出</t>
    </r>
  </si>
  <si>
    <r>
      <t xml:space="preserve">  </t>
    </r>
    <r>
      <rPr>
        <sz val="9.75"/>
        <color theme="1"/>
        <rFont val="SimSun"/>
        <charset val="134"/>
      </rPr>
      <t>风沙荒漠治理</t>
    </r>
  </si>
  <si>
    <r>
      <t xml:space="preserve">    </t>
    </r>
    <r>
      <rPr>
        <sz val="9.75"/>
        <color theme="1"/>
        <rFont val="SimSun"/>
        <charset val="134"/>
      </rPr>
      <t>京津风沙源治理工程建设</t>
    </r>
  </si>
  <si>
    <r>
      <t xml:space="preserve">    </t>
    </r>
    <r>
      <rPr>
        <sz val="9.75"/>
        <color theme="1"/>
        <rFont val="SimSun"/>
        <charset val="134"/>
      </rPr>
      <t>其他风沙荒漠治理支出</t>
    </r>
  </si>
  <si>
    <r>
      <t xml:space="preserve">  </t>
    </r>
    <r>
      <rPr>
        <sz val="9.75"/>
        <color theme="1"/>
        <rFont val="SimSun"/>
        <charset val="134"/>
      </rPr>
      <t>退牧还草</t>
    </r>
  </si>
  <si>
    <r>
      <t xml:space="preserve">    </t>
    </r>
    <r>
      <rPr>
        <sz val="9.75"/>
        <color theme="1"/>
        <rFont val="SimSun"/>
        <charset val="134"/>
      </rPr>
      <t>退牧还草工程建设</t>
    </r>
  </si>
  <si>
    <r>
      <t xml:space="preserve">    </t>
    </r>
    <r>
      <rPr>
        <sz val="9.75"/>
        <color theme="1"/>
        <rFont val="SimSun"/>
        <charset val="134"/>
      </rPr>
      <t>其他退牧还草支出</t>
    </r>
  </si>
  <si>
    <r>
      <t xml:space="preserve">  </t>
    </r>
    <r>
      <rPr>
        <sz val="9.75"/>
        <color theme="1"/>
        <rFont val="SimSun"/>
        <charset val="134"/>
      </rPr>
      <t>已垦草原退耕还草</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</si>
  <si>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已垦草原退耕还草</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</si>
  <si>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能源节约利用</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</si>
  <si>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能源节约利用</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</si>
  <si>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污染减排</t>
    </r>
  </si>
  <si>
    <r>
      <t xml:space="preserve">    </t>
    </r>
    <r>
      <rPr>
        <sz val="9.75"/>
        <color theme="1"/>
        <rFont val="SimSun"/>
        <charset val="134"/>
      </rPr>
      <t>生态环境监测与信息</t>
    </r>
  </si>
  <si>
    <r>
      <t xml:space="preserve">    </t>
    </r>
    <r>
      <rPr>
        <sz val="9.75"/>
        <color theme="1"/>
        <rFont val="SimSun"/>
        <charset val="134"/>
      </rPr>
      <t>生态环境执法监察</t>
    </r>
  </si>
  <si>
    <r>
      <t xml:space="preserve">    </t>
    </r>
    <r>
      <rPr>
        <sz val="9.75"/>
        <color theme="1"/>
        <rFont val="SimSun"/>
        <charset val="134"/>
      </rPr>
      <t>减排专项支出</t>
    </r>
  </si>
  <si>
    <r>
      <t xml:space="preserve">    </t>
    </r>
    <r>
      <rPr>
        <sz val="9.75"/>
        <color theme="1"/>
        <rFont val="SimSun"/>
        <charset val="134"/>
      </rPr>
      <t>清洁生产专项支出</t>
    </r>
  </si>
  <si>
    <r>
      <t xml:space="preserve">    </t>
    </r>
    <r>
      <rPr>
        <sz val="9.75"/>
        <color theme="1"/>
        <rFont val="SimSun"/>
        <charset val="134"/>
      </rPr>
      <t>其他污染减排支出</t>
    </r>
  </si>
  <si>
    <r>
      <t xml:space="preserve">  </t>
    </r>
    <r>
      <rPr>
        <sz val="9.75"/>
        <color theme="1"/>
        <rFont val="SimSun"/>
        <charset val="134"/>
      </rPr>
      <t>可再生能源</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</si>
  <si>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可再生能源</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</si>
  <si>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循环经济</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</si>
  <si>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循环经济</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</si>
  <si>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能源管理事务</t>
    </r>
  </si>
  <si>
    <r>
      <t xml:space="preserve">    </t>
    </r>
    <r>
      <rPr>
        <sz val="9.75"/>
        <color theme="1"/>
        <rFont val="SimSun"/>
        <charset val="134"/>
      </rPr>
      <t>能源科技装备</t>
    </r>
  </si>
  <si>
    <r>
      <t xml:space="preserve">    </t>
    </r>
    <r>
      <rPr>
        <sz val="9.75"/>
        <color theme="1"/>
        <rFont val="SimSun"/>
        <charset val="134"/>
      </rPr>
      <t>能源行业管理</t>
    </r>
  </si>
  <si>
    <r>
      <t xml:space="preserve">    </t>
    </r>
    <r>
      <rPr>
        <sz val="9.75"/>
        <color theme="1"/>
        <rFont val="SimSun"/>
        <charset val="134"/>
      </rPr>
      <t>能源管理</t>
    </r>
  </si>
  <si>
    <r>
      <t xml:space="preserve">    </t>
    </r>
    <r>
      <rPr>
        <sz val="9.75"/>
        <color theme="1"/>
        <rFont val="SimSun"/>
        <charset val="134"/>
      </rPr>
      <t>农村电网建设</t>
    </r>
  </si>
  <si>
    <r>
      <t xml:space="preserve">    </t>
    </r>
    <r>
      <rPr>
        <sz val="9.75"/>
        <color theme="1"/>
        <rFont val="SimSun"/>
        <charset val="134"/>
      </rPr>
      <t>其他能源管理事务支出</t>
    </r>
  </si>
  <si>
    <r>
      <t xml:space="preserve">  </t>
    </r>
    <r>
      <rPr>
        <sz val="9.75"/>
        <color theme="1"/>
        <rFont val="SimSun"/>
        <charset val="134"/>
      </rPr>
      <t>其他节能环保支出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</si>
  <si>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其他节能环保支出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</si>
  <si>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十一、</t>
    </r>
  </si>
  <si>
    <r>
      <t xml:space="preserve">  </t>
    </r>
    <r>
      <rPr>
        <sz val="9.75"/>
        <color theme="1"/>
        <rFont val="SimSun"/>
        <charset val="134"/>
      </rPr>
      <t>城乡社区管理事务</t>
    </r>
  </si>
  <si>
    <r>
      <t xml:space="preserve">    </t>
    </r>
    <r>
      <rPr>
        <sz val="9.75"/>
        <color theme="1"/>
        <rFont val="SimSun"/>
        <charset val="134"/>
      </rPr>
      <t>城管执法</t>
    </r>
  </si>
  <si>
    <r>
      <t xml:space="preserve">    </t>
    </r>
    <r>
      <rPr>
        <sz val="9.75"/>
        <color theme="1"/>
        <rFont val="SimSun"/>
        <charset val="134"/>
      </rPr>
      <t>工程建设标准规范编制与监管</t>
    </r>
  </si>
  <si>
    <r>
      <t xml:space="preserve">    </t>
    </r>
    <r>
      <rPr>
        <sz val="9.75"/>
        <color theme="1"/>
        <rFont val="SimSun"/>
        <charset val="134"/>
      </rPr>
      <t>工程建设管理</t>
    </r>
  </si>
  <si>
    <r>
      <t xml:space="preserve">    </t>
    </r>
    <r>
      <rPr>
        <sz val="9.75"/>
        <color theme="1"/>
        <rFont val="SimSun"/>
        <charset val="134"/>
      </rPr>
      <t>市政公用行业市场监管</t>
    </r>
  </si>
  <si>
    <r>
      <t xml:space="preserve">    </t>
    </r>
    <r>
      <rPr>
        <sz val="9.75"/>
        <color theme="1"/>
        <rFont val="SimSun"/>
        <charset val="134"/>
      </rPr>
      <t>住宅建设与房地产市场监管</t>
    </r>
  </si>
  <si>
    <r>
      <t xml:space="preserve">    </t>
    </r>
    <r>
      <rPr>
        <sz val="9.75"/>
        <color theme="1"/>
        <rFont val="SimSun"/>
        <charset val="134"/>
      </rPr>
      <t>执业资格注册、资质审查</t>
    </r>
  </si>
  <si>
    <r>
      <t xml:space="preserve">    </t>
    </r>
    <r>
      <rPr>
        <sz val="9.75"/>
        <color theme="1"/>
        <rFont val="SimSun"/>
        <charset val="134"/>
      </rPr>
      <t>其他城乡社区管理事务支出</t>
    </r>
  </si>
  <si>
    <r>
      <t xml:space="preserve">  </t>
    </r>
    <r>
      <rPr>
        <sz val="9.75"/>
        <color theme="1"/>
        <rFont val="SimSun"/>
        <charset val="134"/>
      </rPr>
      <t>城乡社区规划与管理</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</si>
  <si>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城乡社区规划与管理</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</si>
  <si>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城乡社区公共设施</t>
    </r>
  </si>
  <si>
    <r>
      <t xml:space="preserve">    </t>
    </r>
    <r>
      <rPr>
        <sz val="9.75"/>
        <color theme="1"/>
        <rFont val="SimSun"/>
        <charset val="134"/>
      </rPr>
      <t>小城镇基础设施建设</t>
    </r>
  </si>
  <si>
    <r>
      <t xml:space="preserve">    </t>
    </r>
    <r>
      <rPr>
        <sz val="9.75"/>
        <color theme="1"/>
        <rFont val="SimSun"/>
        <charset val="134"/>
      </rPr>
      <t>其他城乡社区公共设施支出</t>
    </r>
  </si>
  <si>
    <r>
      <t xml:space="preserve">  </t>
    </r>
    <r>
      <rPr>
        <sz val="9.75"/>
        <color theme="1"/>
        <rFont val="SimSun"/>
        <charset val="134"/>
      </rPr>
      <t>城乡社区环境卫生</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</si>
  <si>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城乡社区环境卫生</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</si>
  <si>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建设市场管理与监督</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</si>
  <si>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建设市场管理与监督</t>
    </r>
    <r>
      <rPr>
        <sz val="9.75"/>
        <color theme="1"/>
        <rFont val="Times New Roman"/>
        <family val="1"/>
      </rPr>
      <t>(</t>
    </r>
    <r>
      <rPr>
        <sz val="9.75"/>
        <color theme="1"/>
        <rFont val="SimSun"/>
        <charset val="134"/>
      </rPr>
      <t>项</t>
    </r>
    <r>
      <rPr>
        <sz val="9.75"/>
        <color theme="1"/>
        <rFont val="Times New Roman"/>
        <family val="1"/>
      </rPr>
      <t>)</t>
    </r>
  </si>
  <si>
    <r>
      <t xml:space="preserve">  </t>
    </r>
    <r>
      <rPr>
        <sz val="9.75"/>
        <color theme="1"/>
        <rFont val="SimSun"/>
        <charset val="134"/>
      </rPr>
      <t>其他城乡社区支出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</si>
  <si>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其他城乡社区支出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</si>
  <si>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十二、</t>
    </r>
  </si>
  <si>
    <r>
      <t xml:space="preserve">  </t>
    </r>
    <r>
      <rPr>
        <sz val="9.75"/>
        <color theme="1"/>
        <rFont val="SimSun"/>
        <charset val="134"/>
      </rPr>
      <t>农业农村</t>
    </r>
  </si>
  <si>
    <r>
      <t xml:space="preserve">    </t>
    </r>
    <r>
      <rPr>
        <sz val="9.75"/>
        <color theme="1"/>
        <rFont val="SimSun"/>
        <charset val="134"/>
      </rPr>
      <t>农垦运行</t>
    </r>
  </si>
  <si>
    <r>
      <t xml:space="preserve">    </t>
    </r>
    <r>
      <rPr>
        <sz val="9.75"/>
        <color theme="1"/>
        <rFont val="SimSun"/>
        <charset val="134"/>
      </rPr>
      <t>科技转化与推广服务</t>
    </r>
  </si>
  <si>
    <r>
      <t xml:space="preserve">    </t>
    </r>
    <r>
      <rPr>
        <sz val="9.75"/>
        <color theme="1"/>
        <rFont val="SimSun"/>
        <charset val="134"/>
      </rPr>
      <t>病虫害控制</t>
    </r>
  </si>
  <si>
    <r>
      <t xml:space="preserve">    </t>
    </r>
    <r>
      <rPr>
        <sz val="9.75"/>
        <color theme="1"/>
        <rFont val="SimSun"/>
        <charset val="134"/>
      </rPr>
      <t>农产品质量安全</t>
    </r>
  </si>
  <si>
    <r>
      <t xml:space="preserve">    </t>
    </r>
    <r>
      <rPr>
        <sz val="9.75"/>
        <color theme="1"/>
        <rFont val="SimSun"/>
        <charset val="134"/>
      </rPr>
      <t>执法监管</t>
    </r>
  </si>
  <si>
    <r>
      <t xml:space="preserve">    </t>
    </r>
    <r>
      <rPr>
        <sz val="9.75"/>
        <color theme="1"/>
        <rFont val="SimSun"/>
        <charset val="134"/>
      </rPr>
      <t>统计监测与信息服务</t>
    </r>
  </si>
  <si>
    <r>
      <t xml:space="preserve">    </t>
    </r>
    <r>
      <rPr>
        <sz val="9.75"/>
        <color theme="1"/>
        <rFont val="SimSun"/>
        <charset val="134"/>
      </rPr>
      <t>行业业务管理</t>
    </r>
  </si>
  <si>
    <r>
      <t xml:space="preserve">    </t>
    </r>
    <r>
      <rPr>
        <sz val="9.75"/>
        <color theme="1"/>
        <rFont val="SimSun"/>
        <charset val="134"/>
      </rPr>
      <t>对外交流与合作</t>
    </r>
  </si>
  <si>
    <r>
      <t xml:space="preserve">    </t>
    </r>
    <r>
      <rPr>
        <sz val="9.75"/>
        <color theme="1"/>
        <rFont val="SimSun"/>
        <charset val="134"/>
      </rPr>
      <t>防灾救灾</t>
    </r>
  </si>
  <si>
    <r>
      <t xml:space="preserve">    </t>
    </r>
    <r>
      <rPr>
        <sz val="9.75"/>
        <color theme="1"/>
        <rFont val="SimSun"/>
        <charset val="134"/>
      </rPr>
      <t>稳定农民收入补贴</t>
    </r>
  </si>
  <si>
    <r>
      <t xml:space="preserve">    </t>
    </r>
    <r>
      <rPr>
        <sz val="9.75"/>
        <color theme="1"/>
        <rFont val="SimSun"/>
        <charset val="134"/>
      </rPr>
      <t>农业结构调整补贴</t>
    </r>
  </si>
  <si>
    <r>
      <t xml:space="preserve">    </t>
    </r>
    <r>
      <rPr>
        <sz val="9.75"/>
        <color theme="1"/>
        <rFont val="SimSun"/>
        <charset val="134"/>
      </rPr>
      <t>农业生产发展</t>
    </r>
  </si>
  <si>
    <r>
      <t xml:space="preserve">    </t>
    </r>
    <r>
      <rPr>
        <sz val="9.75"/>
        <color theme="1"/>
        <rFont val="SimSun"/>
        <charset val="134"/>
      </rPr>
      <t>农村合作经济</t>
    </r>
  </si>
  <si>
    <r>
      <t xml:space="preserve">    </t>
    </r>
    <r>
      <rPr>
        <sz val="9.75"/>
        <color theme="1"/>
        <rFont val="SimSun"/>
        <charset val="134"/>
      </rPr>
      <t>农产品加工与促销</t>
    </r>
  </si>
  <si>
    <r>
      <t xml:space="preserve">    </t>
    </r>
    <r>
      <rPr>
        <sz val="9.75"/>
        <color theme="1"/>
        <rFont val="SimSun"/>
        <charset val="134"/>
      </rPr>
      <t>农村社会事业</t>
    </r>
  </si>
  <si>
    <r>
      <t xml:space="preserve">    </t>
    </r>
    <r>
      <rPr>
        <sz val="9.75"/>
        <color theme="1"/>
        <rFont val="SimSun"/>
        <charset val="134"/>
      </rPr>
      <t>农业资源保护修复与利用</t>
    </r>
  </si>
  <si>
    <r>
      <t xml:space="preserve">    </t>
    </r>
    <r>
      <rPr>
        <sz val="9.75"/>
        <color theme="1"/>
        <rFont val="SimSun"/>
        <charset val="134"/>
      </rPr>
      <t>农村道路建设</t>
    </r>
  </si>
  <si>
    <r>
      <t xml:space="preserve">    </t>
    </r>
    <r>
      <rPr>
        <sz val="9.75"/>
        <color theme="1"/>
        <rFont val="SimSun"/>
        <charset val="134"/>
      </rPr>
      <t>渔业发展</t>
    </r>
  </si>
  <si>
    <r>
      <t xml:space="preserve">    </t>
    </r>
    <r>
      <rPr>
        <sz val="9.75"/>
        <color theme="1"/>
        <rFont val="SimSun"/>
        <charset val="134"/>
      </rPr>
      <t>对高校毕业生到基层任职补助</t>
    </r>
  </si>
  <si>
    <r>
      <t xml:space="preserve">    </t>
    </r>
    <r>
      <rPr>
        <sz val="9.75"/>
        <color theme="1"/>
        <rFont val="SimSun"/>
        <charset val="134"/>
      </rPr>
      <t>农田建设</t>
    </r>
  </si>
  <si>
    <r>
      <t xml:space="preserve">    </t>
    </r>
    <r>
      <rPr>
        <sz val="9.75"/>
        <color theme="1"/>
        <rFont val="SimSun"/>
        <charset val="134"/>
      </rPr>
      <t>其他农业农村支出</t>
    </r>
  </si>
  <si>
    <r>
      <t xml:space="preserve">  </t>
    </r>
    <r>
      <rPr>
        <sz val="9.75"/>
        <color theme="1"/>
        <rFont val="SimSun"/>
        <charset val="134"/>
      </rPr>
      <t>林业和草原</t>
    </r>
  </si>
  <si>
    <r>
      <t xml:space="preserve">    </t>
    </r>
    <r>
      <rPr>
        <sz val="9.75"/>
        <color theme="1"/>
        <rFont val="SimSun"/>
        <charset val="134"/>
      </rPr>
      <t>事业机构</t>
    </r>
  </si>
  <si>
    <r>
      <t xml:space="preserve">    </t>
    </r>
    <r>
      <rPr>
        <sz val="9.75"/>
        <color theme="1"/>
        <rFont val="SimSun"/>
        <charset val="134"/>
      </rPr>
      <t>森林资源培育</t>
    </r>
  </si>
  <si>
    <r>
      <t xml:space="preserve">    </t>
    </r>
    <r>
      <rPr>
        <sz val="9.75"/>
        <color theme="1"/>
        <rFont val="SimSun"/>
        <charset val="134"/>
      </rPr>
      <t>技术推广与转化</t>
    </r>
  </si>
  <si>
    <r>
      <t xml:space="preserve">    </t>
    </r>
    <r>
      <rPr>
        <sz val="9.75"/>
        <color theme="1"/>
        <rFont val="SimSun"/>
        <charset val="134"/>
      </rPr>
      <t>森林资源管理</t>
    </r>
  </si>
  <si>
    <r>
      <t xml:space="preserve">    </t>
    </r>
    <r>
      <rPr>
        <sz val="9.75"/>
        <color theme="1"/>
        <rFont val="SimSun"/>
        <charset val="134"/>
      </rPr>
      <t>森林生态效益补偿</t>
    </r>
  </si>
  <si>
    <r>
      <t xml:space="preserve">    </t>
    </r>
    <r>
      <rPr>
        <sz val="9.75"/>
        <color theme="1"/>
        <rFont val="SimSun"/>
        <charset val="134"/>
      </rPr>
      <t>动植物保护</t>
    </r>
  </si>
  <si>
    <r>
      <t xml:space="preserve">    </t>
    </r>
    <r>
      <rPr>
        <sz val="9.75"/>
        <color theme="1"/>
        <rFont val="SimSun"/>
        <charset val="134"/>
      </rPr>
      <t>湿地保护</t>
    </r>
  </si>
  <si>
    <r>
      <t xml:space="preserve">    </t>
    </r>
    <r>
      <rPr>
        <sz val="9.75"/>
        <color theme="1"/>
        <rFont val="SimSun"/>
        <charset val="134"/>
      </rPr>
      <t>执法与监督</t>
    </r>
  </si>
  <si>
    <r>
      <t xml:space="preserve">    </t>
    </r>
    <r>
      <rPr>
        <sz val="9.75"/>
        <color theme="1"/>
        <rFont val="SimSun"/>
        <charset val="134"/>
      </rPr>
      <t>防沙治沙</t>
    </r>
  </si>
  <si>
    <r>
      <t xml:space="preserve">    </t>
    </r>
    <r>
      <rPr>
        <sz val="9.75"/>
        <color theme="1"/>
        <rFont val="SimSun"/>
        <charset val="134"/>
      </rPr>
      <t>对外合作与交流</t>
    </r>
  </si>
  <si>
    <r>
      <t xml:space="preserve">    </t>
    </r>
    <r>
      <rPr>
        <sz val="9.75"/>
        <color theme="1"/>
        <rFont val="SimSun"/>
        <charset val="134"/>
      </rPr>
      <t>产业化管理</t>
    </r>
  </si>
  <si>
    <r>
      <t xml:space="preserve">    </t>
    </r>
    <r>
      <rPr>
        <sz val="9.75"/>
        <color theme="1"/>
        <rFont val="SimSun"/>
        <charset val="134"/>
      </rPr>
      <t>信息管理</t>
    </r>
  </si>
  <si>
    <r>
      <t xml:space="preserve">    </t>
    </r>
    <r>
      <rPr>
        <sz val="9.75"/>
        <color theme="1"/>
        <rFont val="SimSun"/>
        <charset val="134"/>
      </rPr>
      <t>林区公共支出</t>
    </r>
  </si>
  <si>
    <r>
      <t xml:space="preserve">    </t>
    </r>
    <r>
      <rPr>
        <sz val="9.75"/>
        <color theme="1"/>
        <rFont val="SimSun"/>
        <charset val="134"/>
      </rPr>
      <t>贷款贴息</t>
    </r>
  </si>
  <si>
    <r>
      <t xml:space="preserve">    </t>
    </r>
    <r>
      <rPr>
        <sz val="9.75"/>
        <color theme="1"/>
        <rFont val="SimSun"/>
        <charset val="134"/>
      </rPr>
      <t>林业草原防灾减灾</t>
    </r>
  </si>
  <si>
    <r>
      <t xml:space="preserve">    </t>
    </r>
    <r>
      <rPr>
        <sz val="9.75"/>
        <color theme="1"/>
        <rFont val="SimSun"/>
        <charset val="134"/>
      </rPr>
      <t>草原管理</t>
    </r>
  </si>
  <si>
    <r>
      <t xml:space="preserve">    </t>
    </r>
    <r>
      <rPr>
        <sz val="9.75"/>
        <color theme="1"/>
        <rFont val="SimSun"/>
        <charset val="134"/>
      </rPr>
      <t>其他林业和草原支出</t>
    </r>
  </si>
  <si>
    <r>
      <t xml:space="preserve">  </t>
    </r>
    <r>
      <rPr>
        <sz val="9.75"/>
        <color theme="1"/>
        <rFont val="SimSun"/>
        <charset val="134"/>
      </rPr>
      <t>水利</t>
    </r>
  </si>
  <si>
    <r>
      <t xml:space="preserve">    </t>
    </r>
    <r>
      <rPr>
        <sz val="9.75"/>
        <color theme="1"/>
        <rFont val="SimSun"/>
        <charset val="134"/>
      </rPr>
      <t>水利行业业务管理</t>
    </r>
  </si>
  <si>
    <r>
      <t xml:space="preserve">    </t>
    </r>
    <r>
      <rPr>
        <sz val="9.75"/>
        <color theme="1"/>
        <rFont val="SimSun"/>
        <charset val="134"/>
      </rPr>
      <t>水利工程建设</t>
    </r>
  </si>
  <si>
    <r>
      <t xml:space="preserve">    </t>
    </r>
    <r>
      <rPr>
        <sz val="9.75"/>
        <color theme="1"/>
        <rFont val="SimSun"/>
        <charset val="134"/>
      </rPr>
      <t>水利工程运行与维护</t>
    </r>
  </si>
  <si>
    <r>
      <t xml:space="preserve">    </t>
    </r>
    <r>
      <rPr>
        <sz val="9.75"/>
        <color theme="1"/>
        <rFont val="SimSun"/>
        <charset val="134"/>
      </rPr>
      <t>长江黄河等流域管理</t>
    </r>
  </si>
  <si>
    <r>
      <t xml:space="preserve">    </t>
    </r>
    <r>
      <rPr>
        <sz val="9.75"/>
        <color theme="1"/>
        <rFont val="SimSun"/>
        <charset val="134"/>
      </rPr>
      <t>水利前期工作</t>
    </r>
  </si>
  <si>
    <r>
      <t xml:space="preserve">    </t>
    </r>
    <r>
      <rPr>
        <sz val="9.75"/>
        <color theme="1"/>
        <rFont val="SimSun"/>
        <charset val="134"/>
      </rPr>
      <t>水利执法监督</t>
    </r>
  </si>
  <si>
    <r>
      <t xml:space="preserve">    </t>
    </r>
    <r>
      <rPr>
        <sz val="9.75"/>
        <color theme="1"/>
        <rFont val="SimSun"/>
        <charset val="134"/>
      </rPr>
      <t>水土保持</t>
    </r>
  </si>
  <si>
    <r>
      <t xml:space="preserve">    </t>
    </r>
    <r>
      <rPr>
        <sz val="9.75"/>
        <color theme="1"/>
        <rFont val="SimSun"/>
        <charset val="134"/>
      </rPr>
      <t>水资源节约管理与保护</t>
    </r>
  </si>
  <si>
    <r>
      <t xml:space="preserve">    </t>
    </r>
    <r>
      <rPr>
        <sz val="9.75"/>
        <color theme="1"/>
        <rFont val="SimSun"/>
        <charset val="134"/>
      </rPr>
      <t>水质监测</t>
    </r>
  </si>
  <si>
    <r>
      <t xml:space="preserve">    </t>
    </r>
    <r>
      <rPr>
        <sz val="9.75"/>
        <color theme="1"/>
        <rFont val="SimSun"/>
        <charset val="134"/>
      </rPr>
      <t>水文测报</t>
    </r>
  </si>
  <si>
    <r>
      <t xml:space="preserve">    </t>
    </r>
    <r>
      <rPr>
        <sz val="9.75"/>
        <color theme="1"/>
        <rFont val="SimSun"/>
        <charset val="134"/>
      </rPr>
      <t>防汛</t>
    </r>
  </si>
  <si>
    <r>
      <t xml:space="preserve">    </t>
    </r>
    <r>
      <rPr>
        <sz val="9.75"/>
        <color theme="1"/>
        <rFont val="SimSun"/>
        <charset val="134"/>
      </rPr>
      <t>抗旱</t>
    </r>
  </si>
  <si>
    <r>
      <t xml:space="preserve">    </t>
    </r>
    <r>
      <rPr>
        <sz val="9.75"/>
        <color theme="1"/>
        <rFont val="SimSun"/>
        <charset val="134"/>
      </rPr>
      <t>农村水利</t>
    </r>
  </si>
  <si>
    <r>
      <t xml:space="preserve">    </t>
    </r>
    <r>
      <rPr>
        <sz val="9.75"/>
        <color theme="1"/>
        <rFont val="SimSun"/>
        <charset val="134"/>
      </rPr>
      <t>水利技术推广</t>
    </r>
  </si>
  <si>
    <r>
      <t xml:space="preserve">    </t>
    </r>
    <r>
      <rPr>
        <sz val="9.75"/>
        <color theme="1"/>
        <rFont val="SimSun"/>
        <charset val="134"/>
      </rPr>
      <t>国际河流治理与管理</t>
    </r>
  </si>
  <si>
    <r>
      <t xml:space="preserve">    </t>
    </r>
    <r>
      <rPr>
        <sz val="9.75"/>
        <color theme="1"/>
        <rFont val="SimSun"/>
        <charset val="134"/>
      </rPr>
      <t>江河湖库水系综合整治</t>
    </r>
  </si>
  <si>
    <r>
      <t xml:space="preserve">    </t>
    </r>
    <r>
      <rPr>
        <sz val="9.75"/>
        <color theme="1"/>
        <rFont val="SimSun"/>
        <charset val="134"/>
      </rPr>
      <t>大中型水库移民后期扶持专项支出</t>
    </r>
  </si>
  <si>
    <r>
      <t xml:space="preserve">    </t>
    </r>
    <r>
      <rPr>
        <sz val="9.75"/>
        <color theme="1"/>
        <rFont val="SimSun"/>
        <charset val="134"/>
      </rPr>
      <t>水利安全监督</t>
    </r>
  </si>
  <si>
    <r>
      <t xml:space="preserve">    </t>
    </r>
    <r>
      <rPr>
        <sz val="9.75"/>
        <color theme="1"/>
        <rFont val="SimSun"/>
        <charset val="134"/>
      </rPr>
      <t>水利建设征地及移民支出</t>
    </r>
  </si>
  <si>
    <r>
      <t xml:space="preserve">    </t>
    </r>
    <r>
      <rPr>
        <sz val="9.75"/>
        <color theme="1"/>
        <rFont val="SimSun"/>
        <charset val="134"/>
      </rPr>
      <t>农村供水</t>
    </r>
  </si>
  <si>
    <r>
      <t xml:space="preserve">    </t>
    </r>
    <r>
      <rPr>
        <sz val="9.75"/>
        <color theme="1"/>
        <rFont val="SimSun"/>
        <charset val="134"/>
      </rPr>
      <t>南水北调工程建设</t>
    </r>
  </si>
  <si>
    <r>
      <t xml:space="preserve">    </t>
    </r>
    <r>
      <rPr>
        <sz val="9.75"/>
        <color theme="1"/>
        <rFont val="SimSun"/>
        <charset val="134"/>
      </rPr>
      <t>南水北调工程管理</t>
    </r>
  </si>
  <si>
    <r>
      <t xml:space="preserve">    </t>
    </r>
    <r>
      <rPr>
        <sz val="9.75"/>
        <color theme="1"/>
        <rFont val="SimSun"/>
        <charset val="134"/>
      </rPr>
      <t>其他水利支出</t>
    </r>
  </si>
  <si>
    <r>
      <t xml:space="preserve">  </t>
    </r>
    <r>
      <rPr>
        <sz val="9.75"/>
        <color theme="1"/>
        <rFont val="SimSun"/>
        <charset val="134"/>
      </rPr>
      <t>巩固脱贫攻坚成果衔接乡村振兴</t>
    </r>
  </si>
  <si>
    <r>
      <t xml:space="preserve">    </t>
    </r>
    <r>
      <rPr>
        <sz val="9.75"/>
        <color theme="1"/>
        <rFont val="SimSun"/>
        <charset val="134"/>
      </rPr>
      <t>农村基础设施建设</t>
    </r>
  </si>
  <si>
    <r>
      <t xml:space="preserve">    </t>
    </r>
    <r>
      <rPr>
        <sz val="9.75"/>
        <color theme="1"/>
        <rFont val="SimSun"/>
        <charset val="134"/>
      </rPr>
      <t>生产发展</t>
    </r>
  </si>
  <si>
    <r>
      <t xml:space="preserve">    </t>
    </r>
    <r>
      <rPr>
        <sz val="9.75"/>
        <color theme="1"/>
        <rFont val="SimSun"/>
        <charset val="134"/>
      </rPr>
      <t>社会发展</t>
    </r>
  </si>
  <si>
    <r>
      <t xml:space="preserve">    </t>
    </r>
    <r>
      <rPr>
        <sz val="9.75"/>
        <color theme="1"/>
        <rFont val="SimSun"/>
        <charset val="134"/>
      </rPr>
      <t>贷款奖补和贴息</t>
    </r>
  </si>
  <si>
    <r>
      <t xml:space="preserve">    “</t>
    </r>
    <r>
      <rPr>
        <sz val="9.75"/>
        <color theme="1"/>
        <rFont val="SimSun"/>
        <charset val="134"/>
      </rPr>
      <t>三西</t>
    </r>
    <r>
      <rPr>
        <sz val="9.75"/>
        <color theme="1"/>
        <rFont val="Times New Roman"/>
        <family val="1"/>
      </rPr>
      <t>”</t>
    </r>
    <r>
      <rPr>
        <sz val="9.75"/>
        <color theme="1"/>
        <rFont val="SimSun"/>
        <charset val="134"/>
      </rPr>
      <t>农业建设专项补助</t>
    </r>
  </si>
  <si>
    <r>
      <t xml:space="preserve">    </t>
    </r>
    <r>
      <rPr>
        <sz val="9.75"/>
        <color theme="1"/>
        <rFont val="SimSun"/>
        <charset val="134"/>
      </rPr>
      <t>其他巩固脱贫攻坚成果衔接乡村振兴支出</t>
    </r>
  </si>
  <si>
    <r>
      <t xml:space="preserve">  </t>
    </r>
    <r>
      <rPr>
        <sz val="9.75"/>
        <color theme="1"/>
        <rFont val="SimSun"/>
        <charset val="134"/>
      </rPr>
      <t>农村综合改革</t>
    </r>
  </si>
  <si>
    <r>
      <t xml:space="preserve">    </t>
    </r>
    <r>
      <rPr>
        <sz val="9.75"/>
        <color theme="1"/>
        <rFont val="SimSun"/>
        <charset val="134"/>
      </rPr>
      <t>对村级公益事业建设的补助</t>
    </r>
  </si>
  <si>
    <r>
      <t xml:space="preserve">    </t>
    </r>
    <r>
      <rPr>
        <sz val="9.75"/>
        <color theme="1"/>
        <rFont val="SimSun"/>
        <charset val="134"/>
      </rPr>
      <t>国有农场办社会职能改革补助</t>
    </r>
  </si>
  <si>
    <r>
      <t xml:space="preserve">    </t>
    </r>
    <r>
      <rPr>
        <sz val="9.75"/>
        <color theme="1"/>
        <rFont val="SimSun"/>
        <charset val="134"/>
      </rPr>
      <t>对村民委员会和村党支部的补助</t>
    </r>
  </si>
  <si>
    <r>
      <t xml:space="preserve">    </t>
    </r>
    <r>
      <rPr>
        <sz val="9.75"/>
        <color theme="1"/>
        <rFont val="SimSun"/>
        <charset val="134"/>
      </rPr>
      <t>对村集体经济组织的补助</t>
    </r>
  </si>
  <si>
    <r>
      <t xml:space="preserve">    </t>
    </r>
    <r>
      <rPr>
        <sz val="9.75"/>
        <color theme="1"/>
        <rFont val="SimSun"/>
        <charset val="134"/>
      </rPr>
      <t>农村综合改革示范试点补助</t>
    </r>
  </si>
  <si>
    <r>
      <t xml:space="preserve">    </t>
    </r>
    <r>
      <rPr>
        <sz val="9.75"/>
        <color theme="1"/>
        <rFont val="SimSun"/>
        <charset val="134"/>
      </rPr>
      <t>其他农村综合改革支出</t>
    </r>
  </si>
  <si>
    <r>
      <t xml:space="preserve">  </t>
    </r>
    <r>
      <rPr>
        <sz val="9.75"/>
        <color theme="1"/>
        <rFont val="SimSun"/>
        <charset val="134"/>
      </rPr>
      <t>普惠金融发展支出</t>
    </r>
  </si>
  <si>
    <r>
      <t xml:space="preserve">    </t>
    </r>
    <r>
      <rPr>
        <sz val="9.75"/>
        <color theme="1"/>
        <rFont val="SimSun"/>
        <charset val="134"/>
      </rPr>
      <t>支持农村金融机构</t>
    </r>
  </si>
  <si>
    <r>
      <t xml:space="preserve">    </t>
    </r>
    <r>
      <rPr>
        <sz val="9.75"/>
        <color theme="1"/>
        <rFont val="SimSun"/>
        <charset val="134"/>
      </rPr>
      <t>农业保险保费补贴</t>
    </r>
  </si>
  <si>
    <r>
      <t xml:space="preserve">    </t>
    </r>
    <r>
      <rPr>
        <sz val="9.75"/>
        <color theme="1"/>
        <rFont val="SimSun"/>
        <charset val="134"/>
      </rPr>
      <t>创业担保贷款贴息及奖补</t>
    </r>
  </si>
  <si>
    <r>
      <t xml:space="preserve">    </t>
    </r>
    <r>
      <rPr>
        <sz val="9.75"/>
        <color theme="1"/>
        <rFont val="SimSun"/>
        <charset val="134"/>
      </rPr>
      <t>补充创业担保贷款基金</t>
    </r>
  </si>
  <si>
    <r>
      <t xml:space="preserve">    </t>
    </r>
    <r>
      <rPr>
        <sz val="9.75"/>
        <color theme="1"/>
        <rFont val="SimSun"/>
        <charset val="134"/>
      </rPr>
      <t>其他普惠金融发展支出</t>
    </r>
  </si>
  <si>
    <r>
      <t xml:space="preserve">  </t>
    </r>
    <r>
      <rPr>
        <sz val="9.75"/>
        <color theme="1"/>
        <rFont val="SimSun"/>
        <charset val="134"/>
      </rPr>
      <t>目标价格补贴</t>
    </r>
  </si>
  <si>
    <r>
      <t xml:space="preserve">    </t>
    </r>
    <r>
      <rPr>
        <sz val="9.75"/>
        <color theme="1"/>
        <rFont val="SimSun"/>
        <charset val="134"/>
      </rPr>
      <t>棉花目标价格补贴</t>
    </r>
  </si>
  <si>
    <r>
      <t xml:space="preserve">    </t>
    </r>
    <r>
      <rPr>
        <sz val="9.75"/>
        <color theme="1"/>
        <rFont val="SimSun"/>
        <charset val="134"/>
      </rPr>
      <t>其他目标价格补贴</t>
    </r>
  </si>
  <si>
    <r>
      <t xml:space="preserve">  </t>
    </r>
    <r>
      <rPr>
        <sz val="9.75"/>
        <color theme="1"/>
        <rFont val="SimSun"/>
        <charset val="134"/>
      </rPr>
      <t>其他农林水支出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</si>
  <si>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化解其他公益性乡村债务支出</t>
    </r>
  </si>
  <si>
    <r>
      <t xml:space="preserve">    </t>
    </r>
    <r>
      <rPr>
        <sz val="9.75"/>
        <color theme="1"/>
        <rFont val="SimSun"/>
        <charset val="134"/>
      </rPr>
      <t>其他农林水支出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</si>
  <si>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十三、</t>
    </r>
  </si>
  <si>
    <r>
      <t xml:space="preserve">  </t>
    </r>
    <r>
      <rPr>
        <sz val="9.75"/>
        <color theme="1"/>
        <rFont val="SimSun"/>
        <charset val="134"/>
      </rPr>
      <t>公路水路运输</t>
    </r>
  </si>
  <si>
    <r>
      <t xml:space="preserve">    </t>
    </r>
    <r>
      <rPr>
        <sz val="9.75"/>
        <color theme="1"/>
        <rFont val="SimSun"/>
        <charset val="134"/>
      </rPr>
      <t>公路建设</t>
    </r>
  </si>
  <si>
    <r>
      <t xml:space="preserve">    </t>
    </r>
    <r>
      <rPr>
        <sz val="9.75"/>
        <color theme="1"/>
        <rFont val="SimSun"/>
        <charset val="134"/>
      </rPr>
      <t>公路养护</t>
    </r>
  </si>
  <si>
    <r>
      <t xml:space="preserve">    </t>
    </r>
    <r>
      <rPr>
        <sz val="9.75"/>
        <color theme="1"/>
        <rFont val="SimSun"/>
        <charset val="134"/>
      </rPr>
      <t>交通运输信息化建设</t>
    </r>
  </si>
  <si>
    <r>
      <t xml:space="preserve">    </t>
    </r>
    <r>
      <rPr>
        <sz val="9.75"/>
        <color theme="1"/>
        <rFont val="SimSun"/>
        <charset val="134"/>
      </rPr>
      <t>公路和运输安全</t>
    </r>
  </si>
  <si>
    <r>
      <t xml:space="preserve">    </t>
    </r>
    <r>
      <rPr>
        <sz val="9.75"/>
        <color theme="1"/>
        <rFont val="SimSun"/>
        <charset val="134"/>
      </rPr>
      <t>公路还贷专项</t>
    </r>
  </si>
  <si>
    <r>
      <t xml:space="preserve">    </t>
    </r>
    <r>
      <rPr>
        <sz val="9.75"/>
        <color theme="1"/>
        <rFont val="SimSun"/>
        <charset val="134"/>
      </rPr>
      <t>公路运输管理</t>
    </r>
  </si>
  <si>
    <r>
      <t xml:space="preserve">    </t>
    </r>
    <r>
      <rPr>
        <sz val="9.75"/>
        <color theme="1"/>
        <rFont val="SimSun"/>
        <charset val="134"/>
      </rPr>
      <t>公路和运输技术标准化建设</t>
    </r>
  </si>
  <si>
    <r>
      <t xml:space="preserve">    </t>
    </r>
    <r>
      <rPr>
        <sz val="9.75"/>
        <color theme="1"/>
        <rFont val="SimSun"/>
        <charset val="134"/>
      </rPr>
      <t>港口设施</t>
    </r>
  </si>
  <si>
    <r>
      <t xml:space="preserve">    </t>
    </r>
    <r>
      <rPr>
        <sz val="9.75"/>
        <color theme="1"/>
        <rFont val="SimSun"/>
        <charset val="134"/>
      </rPr>
      <t>航道维护</t>
    </r>
  </si>
  <si>
    <r>
      <t xml:space="preserve">    </t>
    </r>
    <r>
      <rPr>
        <sz val="9.75"/>
        <color theme="1"/>
        <rFont val="SimSun"/>
        <charset val="134"/>
      </rPr>
      <t>船舶检验</t>
    </r>
  </si>
  <si>
    <r>
      <t xml:space="preserve">    </t>
    </r>
    <r>
      <rPr>
        <sz val="9.75"/>
        <color theme="1"/>
        <rFont val="SimSun"/>
        <charset val="134"/>
      </rPr>
      <t>救助打捞</t>
    </r>
  </si>
  <si>
    <r>
      <t xml:space="preserve">    </t>
    </r>
    <r>
      <rPr>
        <sz val="9.75"/>
        <color theme="1"/>
        <rFont val="SimSun"/>
        <charset val="134"/>
      </rPr>
      <t>内河运输</t>
    </r>
  </si>
  <si>
    <r>
      <t xml:space="preserve">    </t>
    </r>
    <r>
      <rPr>
        <sz val="9.75"/>
        <color theme="1"/>
        <rFont val="SimSun"/>
        <charset val="134"/>
      </rPr>
      <t>远洋运输</t>
    </r>
  </si>
  <si>
    <r>
      <t xml:space="preserve">    </t>
    </r>
    <r>
      <rPr>
        <sz val="9.75"/>
        <color theme="1"/>
        <rFont val="SimSun"/>
        <charset val="134"/>
      </rPr>
      <t>海事管理</t>
    </r>
  </si>
  <si>
    <r>
      <t xml:space="preserve">    </t>
    </r>
    <r>
      <rPr>
        <sz val="9.75"/>
        <color theme="1"/>
        <rFont val="SimSun"/>
        <charset val="134"/>
      </rPr>
      <t>航标事业发展支出</t>
    </r>
  </si>
  <si>
    <r>
      <t xml:space="preserve">    </t>
    </r>
    <r>
      <rPr>
        <sz val="9.75"/>
        <color theme="1"/>
        <rFont val="SimSun"/>
        <charset val="134"/>
      </rPr>
      <t>水路运输管理支出</t>
    </r>
  </si>
  <si>
    <r>
      <t xml:space="preserve">    </t>
    </r>
    <r>
      <rPr>
        <sz val="9.75"/>
        <color theme="1"/>
        <rFont val="SimSun"/>
        <charset val="134"/>
      </rPr>
      <t>口岸建设</t>
    </r>
  </si>
  <si>
    <r>
      <t xml:space="preserve">    </t>
    </r>
    <r>
      <rPr>
        <sz val="9.75"/>
        <color theme="1"/>
        <rFont val="SimSun"/>
        <charset val="134"/>
      </rPr>
      <t>其他公路水路运输支出</t>
    </r>
  </si>
  <si>
    <r>
      <t xml:space="preserve">  </t>
    </r>
    <r>
      <rPr>
        <sz val="9.75"/>
        <color theme="1"/>
        <rFont val="SimSun"/>
        <charset val="134"/>
      </rPr>
      <t>铁路运输</t>
    </r>
  </si>
  <si>
    <r>
      <t xml:space="preserve">    </t>
    </r>
    <r>
      <rPr>
        <sz val="9.75"/>
        <color theme="1"/>
        <rFont val="SimSun"/>
        <charset val="134"/>
      </rPr>
      <t>铁路路网建设</t>
    </r>
  </si>
  <si>
    <r>
      <t xml:space="preserve">    </t>
    </r>
    <r>
      <rPr>
        <sz val="9.75"/>
        <color theme="1"/>
        <rFont val="SimSun"/>
        <charset val="134"/>
      </rPr>
      <t>铁路还贷专项</t>
    </r>
  </si>
  <si>
    <r>
      <t xml:space="preserve">    </t>
    </r>
    <r>
      <rPr>
        <sz val="9.75"/>
        <color theme="1"/>
        <rFont val="SimSun"/>
        <charset val="134"/>
      </rPr>
      <t>铁路安全</t>
    </r>
  </si>
  <si>
    <r>
      <t xml:space="preserve">    </t>
    </r>
    <r>
      <rPr>
        <sz val="9.75"/>
        <color theme="1"/>
        <rFont val="SimSun"/>
        <charset val="134"/>
      </rPr>
      <t>铁路专项运输</t>
    </r>
  </si>
  <si>
    <r>
      <t xml:space="preserve">    </t>
    </r>
    <r>
      <rPr>
        <sz val="9.75"/>
        <color theme="1"/>
        <rFont val="SimSun"/>
        <charset val="134"/>
      </rPr>
      <t>行业监管</t>
    </r>
  </si>
  <si>
    <r>
      <t xml:space="preserve">    </t>
    </r>
    <r>
      <rPr>
        <sz val="9.75"/>
        <color theme="1"/>
        <rFont val="SimSun"/>
        <charset val="134"/>
      </rPr>
      <t>其他铁路运输支出</t>
    </r>
  </si>
  <si>
    <r>
      <t xml:space="preserve">  </t>
    </r>
    <r>
      <rPr>
        <sz val="9.75"/>
        <color theme="1"/>
        <rFont val="SimSun"/>
        <charset val="134"/>
      </rPr>
      <t>民用航空运输</t>
    </r>
  </si>
  <si>
    <r>
      <t xml:space="preserve">    </t>
    </r>
    <r>
      <rPr>
        <sz val="9.75"/>
        <color theme="1"/>
        <rFont val="SimSun"/>
        <charset val="134"/>
      </rPr>
      <t>机场建设</t>
    </r>
  </si>
  <si>
    <r>
      <t xml:space="preserve">    </t>
    </r>
    <r>
      <rPr>
        <sz val="9.75"/>
        <color theme="1"/>
        <rFont val="SimSun"/>
        <charset val="134"/>
      </rPr>
      <t>空管系统建设</t>
    </r>
  </si>
  <si>
    <r>
      <t xml:space="preserve">    </t>
    </r>
    <r>
      <rPr>
        <sz val="9.75"/>
        <color theme="1"/>
        <rFont val="SimSun"/>
        <charset val="134"/>
      </rPr>
      <t>民航还贷专项支出</t>
    </r>
  </si>
  <si>
    <r>
      <t xml:space="preserve">    </t>
    </r>
    <r>
      <rPr>
        <sz val="9.75"/>
        <color theme="1"/>
        <rFont val="SimSun"/>
        <charset val="134"/>
      </rPr>
      <t>民用航空安全</t>
    </r>
  </si>
  <si>
    <r>
      <t xml:space="preserve">    </t>
    </r>
    <r>
      <rPr>
        <sz val="9.75"/>
        <color theme="1"/>
        <rFont val="SimSun"/>
        <charset val="134"/>
      </rPr>
      <t>民航专项运输</t>
    </r>
  </si>
  <si>
    <r>
      <t xml:space="preserve">    </t>
    </r>
    <r>
      <rPr>
        <sz val="9.75"/>
        <color theme="1"/>
        <rFont val="SimSun"/>
        <charset val="134"/>
      </rPr>
      <t>其他民用航空运输支出</t>
    </r>
  </si>
  <si>
    <r>
      <t xml:space="preserve">  </t>
    </r>
    <r>
      <rPr>
        <sz val="9.75"/>
        <color theme="1"/>
        <rFont val="SimSun"/>
        <charset val="134"/>
      </rPr>
      <t>邮政业支出</t>
    </r>
  </si>
  <si>
    <r>
      <t xml:space="preserve">    </t>
    </r>
    <r>
      <rPr>
        <sz val="9.75"/>
        <color theme="1"/>
        <rFont val="SimSun"/>
        <charset val="134"/>
      </rPr>
      <t>邮政普遍服务与特殊服务</t>
    </r>
  </si>
  <si>
    <r>
      <t xml:space="preserve">    </t>
    </r>
    <r>
      <rPr>
        <sz val="9.75"/>
        <color theme="1"/>
        <rFont val="SimSun"/>
        <charset val="134"/>
      </rPr>
      <t>其他邮政业支出</t>
    </r>
  </si>
  <si>
    <r>
      <t xml:space="preserve">  </t>
    </r>
    <r>
      <rPr>
        <sz val="9.75"/>
        <color theme="1"/>
        <rFont val="SimSun"/>
        <charset val="134"/>
      </rPr>
      <t>车辆购置税支出</t>
    </r>
  </si>
  <si>
    <r>
      <t xml:space="preserve">    </t>
    </r>
    <r>
      <rPr>
        <sz val="9.75"/>
        <color theme="1"/>
        <rFont val="SimSun"/>
        <charset val="134"/>
      </rPr>
      <t>车辆购置税用于公路等基础设施建设支出</t>
    </r>
  </si>
  <si>
    <r>
      <t xml:space="preserve">    </t>
    </r>
    <r>
      <rPr>
        <sz val="9.75"/>
        <color theme="1"/>
        <rFont val="SimSun"/>
        <charset val="134"/>
      </rPr>
      <t>车辆购置税用于农村公路建设支出</t>
    </r>
  </si>
  <si>
    <r>
      <t xml:space="preserve">    </t>
    </r>
    <r>
      <rPr>
        <sz val="9.75"/>
        <color theme="1"/>
        <rFont val="SimSun"/>
        <charset val="134"/>
      </rPr>
      <t>车辆购置税用于老旧汽车报废更新补贴</t>
    </r>
  </si>
  <si>
    <r>
      <t xml:space="preserve">    </t>
    </r>
    <r>
      <rPr>
        <sz val="9.75"/>
        <color theme="1"/>
        <rFont val="SimSun"/>
        <charset val="134"/>
      </rPr>
      <t>车辆购置税其他支出</t>
    </r>
  </si>
  <si>
    <r>
      <t xml:space="preserve">  </t>
    </r>
    <r>
      <rPr>
        <sz val="9.75"/>
        <color theme="1"/>
        <rFont val="SimSun"/>
        <charset val="134"/>
      </rPr>
      <t>其他交通运输支出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</si>
  <si>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公共交通运营补助</t>
    </r>
  </si>
  <si>
    <r>
      <t xml:space="preserve">    </t>
    </r>
    <r>
      <rPr>
        <sz val="9.75"/>
        <color theme="1"/>
        <rFont val="SimSun"/>
        <charset val="134"/>
      </rPr>
      <t>其他交通运输支出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</si>
  <si>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十四、</t>
    </r>
  </si>
  <si>
    <r>
      <t xml:space="preserve">  </t>
    </r>
    <r>
      <rPr>
        <sz val="9.75"/>
        <color theme="1"/>
        <rFont val="SimSun"/>
        <charset val="134"/>
      </rPr>
      <t>资源勘探开发</t>
    </r>
  </si>
  <si>
    <r>
      <t xml:space="preserve">    </t>
    </r>
    <r>
      <rPr>
        <sz val="9.75"/>
        <color theme="1"/>
        <rFont val="SimSun"/>
        <charset val="134"/>
      </rPr>
      <t>煤炭勘探开采和洗选</t>
    </r>
  </si>
  <si>
    <r>
      <t xml:space="preserve">    </t>
    </r>
    <r>
      <rPr>
        <sz val="9.75"/>
        <color theme="1"/>
        <rFont val="SimSun"/>
        <charset val="134"/>
      </rPr>
      <t>石油和天然气勘探开采</t>
    </r>
  </si>
  <si>
    <r>
      <t xml:space="preserve">    </t>
    </r>
    <r>
      <rPr>
        <sz val="9.75"/>
        <color theme="1"/>
        <rFont val="SimSun"/>
        <charset val="134"/>
      </rPr>
      <t>黑色金属矿勘探和采选</t>
    </r>
  </si>
  <si>
    <r>
      <t xml:space="preserve">    </t>
    </r>
    <r>
      <rPr>
        <sz val="9.75"/>
        <color theme="1"/>
        <rFont val="SimSun"/>
        <charset val="134"/>
      </rPr>
      <t>有色金属矿勘探和采选</t>
    </r>
  </si>
  <si>
    <r>
      <t xml:space="preserve">    </t>
    </r>
    <r>
      <rPr>
        <sz val="9.75"/>
        <color theme="1"/>
        <rFont val="SimSun"/>
        <charset val="134"/>
      </rPr>
      <t>非金属矿勘探和采选</t>
    </r>
  </si>
  <si>
    <r>
      <t xml:space="preserve">    </t>
    </r>
    <r>
      <rPr>
        <sz val="9.75"/>
        <color theme="1"/>
        <rFont val="SimSun"/>
        <charset val="134"/>
      </rPr>
      <t>其他资源勘探业支出</t>
    </r>
  </si>
  <si>
    <r>
      <t xml:space="preserve">  </t>
    </r>
    <r>
      <rPr>
        <sz val="9.75"/>
        <color theme="1"/>
        <rFont val="SimSun"/>
        <charset val="134"/>
      </rPr>
      <t>制造业</t>
    </r>
  </si>
  <si>
    <r>
      <t xml:space="preserve">    </t>
    </r>
    <r>
      <rPr>
        <sz val="9.75"/>
        <color theme="1"/>
        <rFont val="SimSun"/>
        <charset val="134"/>
      </rPr>
      <t>纺织业</t>
    </r>
  </si>
  <si>
    <r>
      <t xml:space="preserve">    </t>
    </r>
    <r>
      <rPr>
        <sz val="9.75"/>
        <color theme="1"/>
        <rFont val="SimSun"/>
        <charset val="134"/>
      </rPr>
      <t>医药制造业</t>
    </r>
  </si>
  <si>
    <r>
      <t xml:space="preserve">    </t>
    </r>
    <r>
      <rPr>
        <sz val="9.75"/>
        <color theme="1"/>
        <rFont val="SimSun"/>
        <charset val="134"/>
      </rPr>
      <t>非金属矿物制品业</t>
    </r>
  </si>
  <si>
    <r>
      <t xml:space="preserve">    </t>
    </r>
    <r>
      <rPr>
        <sz val="9.75"/>
        <color theme="1"/>
        <rFont val="SimSun"/>
        <charset val="134"/>
      </rPr>
      <t>通信设备、计算机及其他电子设备制造业</t>
    </r>
  </si>
  <si>
    <r>
      <t xml:space="preserve">    </t>
    </r>
    <r>
      <rPr>
        <sz val="9.75"/>
        <color theme="1"/>
        <rFont val="SimSun"/>
        <charset val="134"/>
      </rPr>
      <t>交通运输设备制造业</t>
    </r>
  </si>
  <si>
    <r>
      <t xml:space="preserve">    </t>
    </r>
    <r>
      <rPr>
        <sz val="9.75"/>
        <color theme="1"/>
        <rFont val="SimSun"/>
        <charset val="134"/>
      </rPr>
      <t>电气机械及器材制造业</t>
    </r>
  </si>
  <si>
    <r>
      <t xml:space="preserve">    </t>
    </r>
    <r>
      <rPr>
        <sz val="9.75"/>
        <color theme="1"/>
        <rFont val="SimSun"/>
        <charset val="134"/>
      </rPr>
      <t>工艺品及其他制造业</t>
    </r>
  </si>
  <si>
    <r>
      <t xml:space="preserve">    </t>
    </r>
    <r>
      <rPr>
        <sz val="9.75"/>
        <color theme="1"/>
        <rFont val="SimSun"/>
        <charset val="134"/>
      </rPr>
      <t>石油加工、炼焦及核燃料加工业</t>
    </r>
  </si>
  <si>
    <r>
      <t xml:space="preserve">    </t>
    </r>
    <r>
      <rPr>
        <sz val="9.75"/>
        <color theme="1"/>
        <rFont val="SimSun"/>
        <charset val="134"/>
      </rPr>
      <t>化学原料及化学制品制造业</t>
    </r>
  </si>
  <si>
    <r>
      <t xml:space="preserve">    </t>
    </r>
    <r>
      <rPr>
        <sz val="9.75"/>
        <color theme="1"/>
        <rFont val="SimSun"/>
        <charset val="134"/>
      </rPr>
      <t>黑色金属冶炼及压延加工业</t>
    </r>
  </si>
  <si>
    <r>
      <t xml:space="preserve">    </t>
    </r>
    <r>
      <rPr>
        <sz val="9.75"/>
        <color theme="1"/>
        <rFont val="SimSun"/>
        <charset val="134"/>
      </rPr>
      <t>有色金属冶炼及压延加工业</t>
    </r>
  </si>
  <si>
    <r>
      <t xml:space="preserve">    </t>
    </r>
    <r>
      <rPr>
        <sz val="9.75"/>
        <color theme="1"/>
        <rFont val="SimSun"/>
        <charset val="134"/>
      </rPr>
      <t>其他制造业支出</t>
    </r>
  </si>
  <si>
    <r>
      <t xml:space="preserve">  </t>
    </r>
    <r>
      <rPr>
        <sz val="9.75"/>
        <color theme="1"/>
        <rFont val="SimSun"/>
        <charset val="134"/>
      </rPr>
      <t>建筑业</t>
    </r>
  </si>
  <si>
    <r>
      <t xml:space="preserve">    </t>
    </r>
    <r>
      <rPr>
        <sz val="9.75"/>
        <color theme="1"/>
        <rFont val="SimSun"/>
        <charset val="134"/>
      </rPr>
      <t>其他建筑业支出</t>
    </r>
  </si>
  <si>
    <r>
      <t xml:space="preserve">  </t>
    </r>
    <r>
      <rPr>
        <sz val="9.75"/>
        <color theme="1"/>
        <rFont val="SimSun"/>
        <charset val="134"/>
      </rPr>
      <t>工业和信息产业监管</t>
    </r>
  </si>
  <si>
    <r>
      <t xml:space="preserve">    </t>
    </r>
    <r>
      <rPr>
        <sz val="9.75"/>
        <color theme="1"/>
        <rFont val="SimSun"/>
        <charset val="134"/>
      </rPr>
      <t>战备应急</t>
    </r>
  </si>
  <si>
    <r>
      <t xml:space="preserve">    </t>
    </r>
    <r>
      <rPr>
        <sz val="9.75"/>
        <color theme="1"/>
        <rFont val="SimSun"/>
        <charset val="134"/>
      </rPr>
      <t>专用通信</t>
    </r>
  </si>
  <si>
    <r>
      <t xml:space="preserve">    </t>
    </r>
    <r>
      <rPr>
        <sz val="9.75"/>
        <color theme="1"/>
        <rFont val="SimSun"/>
        <charset val="134"/>
      </rPr>
      <t>无线电及信息通信监管</t>
    </r>
  </si>
  <si>
    <r>
      <t xml:space="preserve">    </t>
    </r>
    <r>
      <rPr>
        <sz val="9.75"/>
        <color theme="1"/>
        <rFont val="SimSun"/>
        <charset val="134"/>
      </rPr>
      <t>工程建设及运行维护</t>
    </r>
  </si>
  <si>
    <r>
      <t xml:space="preserve">    </t>
    </r>
    <r>
      <rPr>
        <sz val="9.75"/>
        <color theme="1"/>
        <rFont val="SimSun"/>
        <charset val="134"/>
      </rPr>
      <t>产业发展</t>
    </r>
  </si>
  <si>
    <r>
      <t xml:space="preserve">    </t>
    </r>
    <r>
      <rPr>
        <sz val="9.75"/>
        <color theme="1"/>
        <rFont val="SimSun"/>
        <charset val="134"/>
      </rPr>
      <t>其他工业和信息产业监管支出</t>
    </r>
  </si>
  <si>
    <r>
      <t xml:space="preserve">  </t>
    </r>
    <r>
      <rPr>
        <sz val="9.75"/>
        <color theme="1"/>
        <rFont val="SimSun"/>
        <charset val="134"/>
      </rPr>
      <t>国有资产监管</t>
    </r>
  </si>
  <si>
    <r>
      <t xml:space="preserve">    </t>
    </r>
    <r>
      <rPr>
        <sz val="9.75"/>
        <color theme="1"/>
        <rFont val="SimSun"/>
        <charset val="134"/>
      </rPr>
      <t>国有企业监事会专项</t>
    </r>
  </si>
  <si>
    <r>
      <t xml:space="preserve">    </t>
    </r>
    <r>
      <rPr>
        <sz val="9.75"/>
        <color theme="1"/>
        <rFont val="SimSun"/>
        <charset val="134"/>
      </rPr>
      <t>中央企业专项管理</t>
    </r>
  </si>
  <si>
    <r>
      <t xml:space="preserve">    </t>
    </r>
    <r>
      <rPr>
        <sz val="9.75"/>
        <color theme="1"/>
        <rFont val="SimSun"/>
        <charset val="134"/>
      </rPr>
      <t>其他国有资产监管支出</t>
    </r>
  </si>
  <si>
    <r>
      <t xml:space="preserve">  </t>
    </r>
    <r>
      <rPr>
        <sz val="9.75"/>
        <color theme="1"/>
        <rFont val="SimSun"/>
        <charset val="134"/>
      </rPr>
      <t>支持中小企业发展和管理支出</t>
    </r>
  </si>
  <si>
    <r>
      <t xml:space="preserve">    </t>
    </r>
    <r>
      <rPr>
        <sz val="9.75"/>
        <color theme="1"/>
        <rFont val="SimSun"/>
        <charset val="134"/>
      </rPr>
      <t>科技型中小企业技术创新基金</t>
    </r>
  </si>
  <si>
    <r>
      <t xml:space="preserve">    </t>
    </r>
    <r>
      <rPr>
        <sz val="9.75"/>
        <color theme="1"/>
        <rFont val="SimSun"/>
        <charset val="134"/>
      </rPr>
      <t>中小企业发展专项</t>
    </r>
  </si>
  <si>
    <r>
      <t xml:space="preserve">    </t>
    </r>
    <r>
      <rPr>
        <sz val="9.75"/>
        <color theme="1"/>
        <rFont val="SimSun"/>
        <charset val="134"/>
      </rPr>
      <t>减免房租补贴</t>
    </r>
  </si>
  <si>
    <r>
      <t xml:space="preserve">    </t>
    </r>
    <r>
      <rPr>
        <sz val="9.75"/>
        <color theme="1"/>
        <rFont val="SimSun"/>
        <charset val="134"/>
      </rPr>
      <t>其他支持中小企业发展和管理支出</t>
    </r>
  </si>
  <si>
    <r>
      <t xml:space="preserve">  </t>
    </r>
    <r>
      <rPr>
        <sz val="9.75"/>
        <color theme="1"/>
        <rFont val="SimSun"/>
        <charset val="134"/>
      </rPr>
      <t>其他资源勘探工业信息等支出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</si>
  <si>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黄金事务</t>
    </r>
  </si>
  <si>
    <r>
      <t xml:space="preserve">    </t>
    </r>
    <r>
      <rPr>
        <sz val="9.75"/>
        <color theme="1"/>
        <rFont val="SimSun"/>
        <charset val="134"/>
      </rPr>
      <t>技术改造支出</t>
    </r>
  </si>
  <si>
    <r>
      <t xml:space="preserve">    </t>
    </r>
    <r>
      <rPr>
        <sz val="9.75"/>
        <color theme="1"/>
        <rFont val="SimSun"/>
        <charset val="134"/>
      </rPr>
      <t>中药材扶持资金支出</t>
    </r>
  </si>
  <si>
    <r>
      <t xml:space="preserve">    </t>
    </r>
    <r>
      <rPr>
        <sz val="9.75"/>
        <color theme="1"/>
        <rFont val="SimSun"/>
        <charset val="134"/>
      </rPr>
      <t>重点产业振兴和技术改造项目贷款贴息</t>
    </r>
  </si>
  <si>
    <r>
      <t xml:space="preserve">    </t>
    </r>
    <r>
      <rPr>
        <sz val="9.75"/>
        <color theme="1"/>
        <rFont val="SimSun"/>
        <charset val="134"/>
      </rPr>
      <t>其他资源勘探工业信息等支出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</si>
  <si>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十五、</t>
    </r>
  </si>
  <si>
    <r>
      <t xml:space="preserve">  </t>
    </r>
    <r>
      <rPr>
        <sz val="9.75"/>
        <color theme="1"/>
        <rFont val="SimSun"/>
        <charset val="134"/>
      </rPr>
      <t>商业流通事务</t>
    </r>
  </si>
  <si>
    <r>
      <t xml:space="preserve">    </t>
    </r>
    <r>
      <rPr>
        <sz val="9.75"/>
        <color theme="1"/>
        <rFont val="SimSun"/>
        <charset val="134"/>
      </rPr>
      <t>食品流通安全补贴</t>
    </r>
  </si>
  <si>
    <r>
      <t xml:space="preserve">    </t>
    </r>
    <r>
      <rPr>
        <sz val="9.75"/>
        <color theme="1"/>
        <rFont val="SimSun"/>
        <charset val="134"/>
      </rPr>
      <t>市场监测及信息管理</t>
    </r>
  </si>
  <si>
    <r>
      <t xml:space="preserve">    </t>
    </r>
    <r>
      <rPr>
        <sz val="9.75"/>
        <color theme="1"/>
        <rFont val="SimSun"/>
        <charset val="134"/>
      </rPr>
      <t>民贸企业补贴</t>
    </r>
  </si>
  <si>
    <r>
      <t xml:space="preserve">    </t>
    </r>
    <r>
      <rPr>
        <sz val="9.75"/>
        <color theme="1"/>
        <rFont val="SimSun"/>
        <charset val="134"/>
      </rPr>
      <t>民贸民品贷款贴息</t>
    </r>
  </si>
  <si>
    <r>
      <t xml:space="preserve">    </t>
    </r>
    <r>
      <rPr>
        <sz val="9.75"/>
        <color theme="1"/>
        <rFont val="SimSun"/>
        <charset val="134"/>
      </rPr>
      <t>其他商业流通事务支出</t>
    </r>
  </si>
  <si>
    <r>
      <t xml:space="preserve">  </t>
    </r>
    <r>
      <rPr>
        <sz val="9.75"/>
        <color theme="1"/>
        <rFont val="SimSun"/>
        <charset val="134"/>
      </rPr>
      <t>涉外发展服务支出</t>
    </r>
  </si>
  <si>
    <r>
      <t xml:space="preserve">    </t>
    </r>
    <r>
      <rPr>
        <sz val="9.75"/>
        <color theme="1"/>
        <rFont val="SimSun"/>
        <charset val="134"/>
      </rPr>
      <t>外商投资环境建设补助资金</t>
    </r>
  </si>
  <si>
    <r>
      <t xml:space="preserve">    </t>
    </r>
    <r>
      <rPr>
        <sz val="9.75"/>
        <color theme="1"/>
        <rFont val="SimSun"/>
        <charset val="134"/>
      </rPr>
      <t>其他涉外发展服务支出</t>
    </r>
  </si>
  <si>
    <r>
      <t xml:space="preserve">  </t>
    </r>
    <r>
      <rPr>
        <sz val="9.75"/>
        <color theme="1"/>
        <rFont val="SimSun"/>
        <charset val="134"/>
      </rPr>
      <t>其他商业服务业等支出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</si>
  <si>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服务业基础设施建设</t>
    </r>
  </si>
  <si>
    <r>
      <t xml:space="preserve">    </t>
    </r>
    <r>
      <rPr>
        <sz val="9.75"/>
        <color theme="1"/>
        <rFont val="SimSun"/>
        <charset val="134"/>
      </rPr>
      <t>其他商业服务业等支出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</si>
  <si>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十六、</t>
    </r>
  </si>
  <si>
    <r>
      <t xml:space="preserve">  </t>
    </r>
    <r>
      <rPr>
        <sz val="9.75"/>
        <color theme="1"/>
        <rFont val="SimSun"/>
        <charset val="134"/>
      </rPr>
      <t>金融部门行政支出</t>
    </r>
  </si>
  <si>
    <r>
      <t xml:space="preserve">    </t>
    </r>
    <r>
      <rPr>
        <sz val="9.75"/>
        <color theme="1"/>
        <rFont val="SimSun"/>
        <charset val="134"/>
      </rPr>
      <t>安全防卫</t>
    </r>
  </si>
  <si>
    <r>
      <t xml:space="preserve">    </t>
    </r>
    <r>
      <rPr>
        <sz val="9.75"/>
        <color theme="1"/>
        <rFont val="SimSun"/>
        <charset val="134"/>
      </rPr>
      <t>金融部门其他行政支出</t>
    </r>
  </si>
  <si>
    <r>
      <t xml:space="preserve">  </t>
    </r>
    <r>
      <rPr>
        <sz val="9.75"/>
        <color theme="1"/>
        <rFont val="SimSun"/>
        <charset val="134"/>
      </rPr>
      <t>金融部门监管支出</t>
    </r>
  </si>
  <si>
    <r>
      <t xml:space="preserve">    </t>
    </r>
    <r>
      <rPr>
        <sz val="9.75"/>
        <color theme="1"/>
        <rFont val="SimSun"/>
        <charset val="134"/>
      </rPr>
      <t>货币发行</t>
    </r>
  </si>
  <si>
    <r>
      <t xml:space="preserve">    </t>
    </r>
    <r>
      <rPr>
        <sz val="9.75"/>
        <color theme="1"/>
        <rFont val="SimSun"/>
        <charset val="134"/>
      </rPr>
      <t>金融服务</t>
    </r>
  </si>
  <si>
    <r>
      <t xml:space="preserve">    </t>
    </r>
    <r>
      <rPr>
        <sz val="9.75"/>
        <color theme="1"/>
        <rFont val="SimSun"/>
        <charset val="134"/>
      </rPr>
      <t>反假币</t>
    </r>
  </si>
  <si>
    <r>
      <t xml:space="preserve">    </t>
    </r>
    <r>
      <rPr>
        <sz val="9.75"/>
        <color theme="1"/>
        <rFont val="SimSun"/>
        <charset val="134"/>
      </rPr>
      <t>重点金融机构监管</t>
    </r>
  </si>
  <si>
    <r>
      <t xml:space="preserve">    </t>
    </r>
    <r>
      <rPr>
        <sz val="9.75"/>
        <color theme="1"/>
        <rFont val="SimSun"/>
        <charset val="134"/>
      </rPr>
      <t>金融稽查与案件处理</t>
    </r>
  </si>
  <si>
    <r>
      <t xml:space="preserve">    </t>
    </r>
    <r>
      <rPr>
        <sz val="9.75"/>
        <color theme="1"/>
        <rFont val="SimSun"/>
        <charset val="134"/>
      </rPr>
      <t>金融行业电子化建设</t>
    </r>
  </si>
  <si>
    <r>
      <t xml:space="preserve">    </t>
    </r>
    <r>
      <rPr>
        <sz val="9.75"/>
        <color theme="1"/>
        <rFont val="SimSun"/>
        <charset val="134"/>
      </rPr>
      <t>从业人员资格考试</t>
    </r>
  </si>
  <si>
    <r>
      <t xml:space="preserve">    </t>
    </r>
    <r>
      <rPr>
        <sz val="9.75"/>
        <color theme="1"/>
        <rFont val="SimSun"/>
        <charset val="134"/>
      </rPr>
      <t>反洗钱</t>
    </r>
  </si>
  <si>
    <r>
      <t xml:space="preserve">    </t>
    </r>
    <r>
      <rPr>
        <sz val="9.75"/>
        <color theme="1"/>
        <rFont val="SimSun"/>
        <charset val="134"/>
      </rPr>
      <t>金融部门其他监管支出</t>
    </r>
  </si>
  <si>
    <r>
      <t xml:space="preserve">  </t>
    </r>
    <r>
      <rPr>
        <sz val="9.75"/>
        <color theme="1"/>
        <rFont val="SimSun"/>
        <charset val="134"/>
      </rPr>
      <t>金融发展支出</t>
    </r>
  </si>
  <si>
    <r>
      <t xml:space="preserve">    </t>
    </r>
    <r>
      <rPr>
        <sz val="9.75"/>
        <color theme="1"/>
        <rFont val="SimSun"/>
        <charset val="134"/>
      </rPr>
      <t>政策性银行亏损补贴</t>
    </r>
  </si>
  <si>
    <r>
      <t xml:space="preserve">    </t>
    </r>
    <r>
      <rPr>
        <sz val="9.75"/>
        <color theme="1"/>
        <rFont val="SimSun"/>
        <charset val="134"/>
      </rPr>
      <t>利息费用补贴支出</t>
    </r>
  </si>
  <si>
    <r>
      <t xml:space="preserve">    </t>
    </r>
    <r>
      <rPr>
        <sz val="9.75"/>
        <color theme="1"/>
        <rFont val="SimSun"/>
        <charset val="134"/>
      </rPr>
      <t>补充资本金</t>
    </r>
  </si>
  <si>
    <r>
      <t xml:space="preserve">    </t>
    </r>
    <r>
      <rPr>
        <sz val="9.75"/>
        <color theme="1"/>
        <rFont val="SimSun"/>
        <charset val="134"/>
      </rPr>
      <t>风险基金补助</t>
    </r>
  </si>
  <si>
    <r>
      <t xml:space="preserve">    </t>
    </r>
    <r>
      <rPr>
        <sz val="9.75"/>
        <color theme="1"/>
        <rFont val="SimSun"/>
        <charset val="134"/>
      </rPr>
      <t>其他金融发展支出</t>
    </r>
  </si>
  <si>
    <r>
      <t xml:space="preserve">  </t>
    </r>
    <r>
      <rPr>
        <sz val="9.75"/>
        <color theme="1"/>
        <rFont val="SimSun"/>
        <charset val="134"/>
      </rPr>
      <t>金融调控支出</t>
    </r>
  </si>
  <si>
    <r>
      <t xml:space="preserve">    </t>
    </r>
    <r>
      <rPr>
        <sz val="9.75"/>
        <color theme="1"/>
        <rFont val="SimSun"/>
        <charset val="134"/>
      </rPr>
      <t>中央银行亏损补贴</t>
    </r>
  </si>
  <si>
    <r>
      <t xml:space="preserve">    </t>
    </r>
    <r>
      <rPr>
        <sz val="9.75"/>
        <color theme="1"/>
        <rFont val="SimSun"/>
        <charset val="134"/>
      </rPr>
      <t>其他金融调控支出</t>
    </r>
  </si>
  <si>
    <r>
      <t xml:space="preserve">  </t>
    </r>
    <r>
      <rPr>
        <sz val="9.75"/>
        <color theme="1"/>
        <rFont val="SimSun"/>
        <charset val="134"/>
      </rPr>
      <t>其他金融支出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</si>
  <si>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重点企业贷款贴息</t>
    </r>
  </si>
  <si>
    <r>
      <t xml:space="preserve">    </t>
    </r>
    <r>
      <rPr>
        <sz val="9.75"/>
        <color theme="1"/>
        <rFont val="SimSun"/>
        <charset val="134"/>
      </rPr>
      <t>其他金融支出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</si>
  <si>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十七、</t>
    </r>
  </si>
  <si>
    <r>
      <t xml:space="preserve">  </t>
    </r>
    <r>
      <rPr>
        <sz val="9.75"/>
        <color theme="1"/>
        <rFont val="SimSun"/>
        <charset val="134"/>
      </rPr>
      <t>一般公共服务</t>
    </r>
  </si>
  <si>
    <r>
      <t xml:space="preserve">  </t>
    </r>
    <r>
      <rPr>
        <sz val="9.75"/>
        <color theme="1"/>
        <rFont val="SimSun"/>
        <charset val="134"/>
      </rPr>
      <t>教育</t>
    </r>
  </si>
  <si>
    <r>
      <t xml:space="preserve">  </t>
    </r>
    <r>
      <rPr>
        <sz val="9.75"/>
        <color theme="1"/>
        <rFont val="SimSun"/>
        <charset val="134"/>
      </rPr>
      <t>文化旅游体育与传媒</t>
    </r>
  </si>
  <si>
    <r>
      <t xml:space="preserve">  </t>
    </r>
    <r>
      <rPr>
        <sz val="9.75"/>
        <color theme="1"/>
        <rFont val="SimSun"/>
        <charset val="134"/>
      </rPr>
      <t>卫生健康</t>
    </r>
  </si>
  <si>
    <r>
      <t xml:space="preserve">  </t>
    </r>
    <r>
      <rPr>
        <sz val="9.75"/>
        <color theme="1"/>
        <rFont val="SimSun"/>
        <charset val="134"/>
      </rPr>
      <t>节能环保</t>
    </r>
  </si>
  <si>
    <r>
      <t xml:space="preserve">  </t>
    </r>
    <r>
      <rPr>
        <sz val="9.75"/>
        <color theme="1"/>
        <rFont val="SimSun"/>
        <charset val="134"/>
      </rPr>
      <t>交通运输</t>
    </r>
  </si>
  <si>
    <r>
      <t xml:space="preserve">  </t>
    </r>
    <r>
      <rPr>
        <sz val="9.75"/>
        <color theme="1"/>
        <rFont val="SimSun"/>
        <charset val="134"/>
      </rPr>
      <t>住房保障</t>
    </r>
  </si>
  <si>
    <r>
      <t xml:space="preserve">  </t>
    </r>
    <r>
      <rPr>
        <sz val="9.75"/>
        <color theme="1"/>
        <rFont val="SimSun"/>
        <charset val="134"/>
      </rPr>
      <t>其他支出</t>
    </r>
  </si>
  <si>
    <r>
      <rPr>
        <sz val="9.75"/>
        <color theme="1"/>
        <rFont val="SimSun"/>
        <charset val="134"/>
      </rPr>
      <t>十八、</t>
    </r>
  </si>
  <si>
    <r>
      <t xml:space="preserve">  </t>
    </r>
    <r>
      <rPr>
        <sz val="9.75"/>
        <color theme="1"/>
        <rFont val="SimSun"/>
        <charset val="134"/>
      </rPr>
      <t>自然资源事务</t>
    </r>
  </si>
  <si>
    <r>
      <t xml:space="preserve">    </t>
    </r>
    <r>
      <rPr>
        <sz val="9.75"/>
        <color theme="1"/>
        <rFont val="SimSun"/>
        <charset val="134"/>
      </rPr>
      <t>自然资源规划及管理</t>
    </r>
  </si>
  <si>
    <r>
      <t xml:space="preserve">    </t>
    </r>
    <r>
      <rPr>
        <sz val="9.75"/>
        <color theme="1"/>
        <rFont val="SimSun"/>
        <charset val="134"/>
      </rPr>
      <t>自然资源利用与保护</t>
    </r>
  </si>
  <si>
    <r>
      <t xml:space="preserve">    </t>
    </r>
    <r>
      <rPr>
        <sz val="9.75"/>
        <color theme="1"/>
        <rFont val="SimSun"/>
        <charset val="134"/>
      </rPr>
      <t>自然资源社会公益服务</t>
    </r>
  </si>
  <si>
    <r>
      <t xml:space="preserve">    </t>
    </r>
    <r>
      <rPr>
        <sz val="9.75"/>
        <color theme="1"/>
        <rFont val="SimSun"/>
        <charset val="134"/>
      </rPr>
      <t>自然资源行业业务管理</t>
    </r>
  </si>
  <si>
    <r>
      <t xml:space="preserve">    </t>
    </r>
    <r>
      <rPr>
        <sz val="9.75"/>
        <color theme="1"/>
        <rFont val="SimSun"/>
        <charset val="134"/>
      </rPr>
      <t>自然资源调查与确权登记</t>
    </r>
  </si>
  <si>
    <r>
      <t xml:space="preserve">    </t>
    </r>
    <r>
      <rPr>
        <sz val="9.75"/>
        <color theme="1"/>
        <rFont val="SimSun"/>
        <charset val="134"/>
      </rPr>
      <t>土地资源储备支出</t>
    </r>
  </si>
  <si>
    <r>
      <t xml:space="preserve">    </t>
    </r>
    <r>
      <rPr>
        <sz val="9.75"/>
        <color theme="1"/>
        <rFont val="SimSun"/>
        <charset val="134"/>
      </rPr>
      <t>地质矿产资源与环境调查</t>
    </r>
  </si>
  <si>
    <r>
      <t xml:space="preserve">    </t>
    </r>
    <r>
      <rPr>
        <sz val="9.75"/>
        <color theme="1"/>
        <rFont val="SimSun"/>
        <charset val="134"/>
      </rPr>
      <t>地质勘查与矿产资源管理</t>
    </r>
  </si>
  <si>
    <r>
      <t xml:space="preserve">    </t>
    </r>
    <r>
      <rPr>
        <sz val="9.75"/>
        <color theme="1"/>
        <rFont val="SimSun"/>
        <charset val="134"/>
      </rPr>
      <t>地质转产项目财政贴息</t>
    </r>
  </si>
  <si>
    <r>
      <t xml:space="preserve">    </t>
    </r>
    <r>
      <rPr>
        <sz val="9.75"/>
        <color theme="1"/>
        <rFont val="SimSun"/>
        <charset val="134"/>
      </rPr>
      <t>国外风险勘查</t>
    </r>
  </si>
  <si>
    <r>
      <t xml:space="preserve">    </t>
    </r>
    <r>
      <rPr>
        <sz val="9.75"/>
        <color theme="1"/>
        <rFont val="SimSun"/>
        <charset val="134"/>
      </rPr>
      <t>地质勘查基金</t>
    </r>
    <r>
      <rPr>
        <sz val="9.75"/>
        <color theme="1"/>
        <rFont val="Times New Roman"/>
        <family val="1"/>
      </rPr>
      <t>(</t>
    </r>
    <r>
      <rPr>
        <sz val="9.75"/>
        <color theme="1"/>
        <rFont val="SimSun"/>
        <charset val="134"/>
      </rPr>
      <t>周转金</t>
    </r>
    <r>
      <rPr>
        <sz val="9.75"/>
        <color theme="1"/>
        <rFont val="Times New Roman"/>
        <family val="1"/>
      </rPr>
      <t>)</t>
    </r>
    <r>
      <rPr>
        <sz val="9.75"/>
        <color theme="1"/>
        <rFont val="SimSun"/>
        <charset val="134"/>
      </rPr>
      <t>支出</t>
    </r>
  </si>
  <si>
    <r>
      <t xml:space="preserve">    </t>
    </r>
    <r>
      <rPr>
        <sz val="9.75"/>
        <color theme="1"/>
        <rFont val="SimSun"/>
        <charset val="134"/>
      </rPr>
      <t>海域与海岛管理</t>
    </r>
  </si>
  <si>
    <r>
      <t xml:space="preserve">    </t>
    </r>
    <r>
      <rPr>
        <sz val="9.75"/>
        <color theme="1"/>
        <rFont val="SimSun"/>
        <charset val="134"/>
      </rPr>
      <t>自然资源国际合作与海洋权益维护</t>
    </r>
  </si>
  <si>
    <r>
      <t xml:space="preserve">    </t>
    </r>
    <r>
      <rPr>
        <sz val="9.75"/>
        <color theme="1"/>
        <rFont val="SimSun"/>
        <charset val="134"/>
      </rPr>
      <t>自然资源卫星</t>
    </r>
  </si>
  <si>
    <r>
      <t xml:space="preserve">    </t>
    </r>
    <r>
      <rPr>
        <sz val="9.75"/>
        <color theme="1"/>
        <rFont val="SimSun"/>
        <charset val="134"/>
      </rPr>
      <t>极地考察</t>
    </r>
  </si>
  <si>
    <r>
      <t xml:space="preserve">    </t>
    </r>
    <r>
      <rPr>
        <sz val="9.75"/>
        <color theme="1"/>
        <rFont val="SimSun"/>
        <charset val="134"/>
      </rPr>
      <t>深海调查与资源开发</t>
    </r>
  </si>
  <si>
    <r>
      <t xml:space="preserve">    </t>
    </r>
    <r>
      <rPr>
        <sz val="9.75"/>
        <color theme="1"/>
        <rFont val="SimSun"/>
        <charset val="134"/>
      </rPr>
      <t>海港航标维护</t>
    </r>
  </si>
  <si>
    <r>
      <t xml:space="preserve">    </t>
    </r>
    <r>
      <rPr>
        <sz val="9.75"/>
        <color theme="1"/>
        <rFont val="SimSun"/>
        <charset val="134"/>
      </rPr>
      <t>海水淡化</t>
    </r>
  </si>
  <si>
    <r>
      <t xml:space="preserve">    </t>
    </r>
    <r>
      <rPr>
        <sz val="9.75"/>
        <color theme="1"/>
        <rFont val="SimSun"/>
        <charset val="134"/>
      </rPr>
      <t>无居民海岛使用金支出</t>
    </r>
  </si>
  <si>
    <r>
      <t xml:space="preserve">    </t>
    </r>
    <r>
      <rPr>
        <sz val="9.75"/>
        <color theme="1"/>
        <rFont val="SimSun"/>
        <charset val="134"/>
      </rPr>
      <t>海洋战略规划与预警监测</t>
    </r>
  </si>
  <si>
    <r>
      <t xml:space="preserve">    </t>
    </r>
    <r>
      <rPr>
        <sz val="9.75"/>
        <color theme="1"/>
        <rFont val="SimSun"/>
        <charset val="134"/>
      </rPr>
      <t>基础测绘与地理信息监管</t>
    </r>
  </si>
  <si>
    <r>
      <t xml:space="preserve">    </t>
    </r>
    <r>
      <rPr>
        <sz val="9.75"/>
        <color theme="1"/>
        <rFont val="SimSun"/>
        <charset val="134"/>
      </rPr>
      <t>其他自然资源事务支出</t>
    </r>
  </si>
  <si>
    <r>
      <t xml:space="preserve">  </t>
    </r>
    <r>
      <rPr>
        <sz val="9.75"/>
        <color theme="1"/>
        <rFont val="SimSun"/>
        <charset val="134"/>
      </rPr>
      <t>气象事务</t>
    </r>
  </si>
  <si>
    <r>
      <t xml:space="preserve">    </t>
    </r>
    <r>
      <rPr>
        <sz val="9.75"/>
        <color theme="1"/>
        <rFont val="SimSun"/>
        <charset val="134"/>
      </rPr>
      <t>气象事业机构</t>
    </r>
  </si>
  <si>
    <r>
      <t xml:space="preserve">    </t>
    </r>
    <r>
      <rPr>
        <sz val="9.75"/>
        <color theme="1"/>
        <rFont val="SimSun"/>
        <charset val="134"/>
      </rPr>
      <t>气象探测</t>
    </r>
  </si>
  <si>
    <r>
      <t xml:space="preserve">    </t>
    </r>
    <r>
      <rPr>
        <sz val="9.75"/>
        <color theme="1"/>
        <rFont val="SimSun"/>
        <charset val="134"/>
      </rPr>
      <t>气象信息传输及管理</t>
    </r>
  </si>
  <si>
    <r>
      <t xml:space="preserve">    </t>
    </r>
    <r>
      <rPr>
        <sz val="9.75"/>
        <color theme="1"/>
        <rFont val="SimSun"/>
        <charset val="134"/>
      </rPr>
      <t>气象预报预测</t>
    </r>
  </si>
  <si>
    <r>
      <t xml:space="preserve">    </t>
    </r>
    <r>
      <rPr>
        <sz val="9.75"/>
        <color theme="1"/>
        <rFont val="SimSun"/>
        <charset val="134"/>
      </rPr>
      <t>气象服务</t>
    </r>
  </si>
  <si>
    <r>
      <t xml:space="preserve">    </t>
    </r>
    <r>
      <rPr>
        <sz val="9.75"/>
        <color theme="1"/>
        <rFont val="SimSun"/>
        <charset val="134"/>
      </rPr>
      <t>气象装备保障维护</t>
    </r>
  </si>
  <si>
    <r>
      <t xml:space="preserve">    </t>
    </r>
    <r>
      <rPr>
        <sz val="9.75"/>
        <color theme="1"/>
        <rFont val="SimSun"/>
        <charset val="134"/>
      </rPr>
      <t>气象基础设施建设与维修</t>
    </r>
  </si>
  <si>
    <r>
      <t xml:space="preserve">    </t>
    </r>
    <r>
      <rPr>
        <sz val="9.75"/>
        <color theme="1"/>
        <rFont val="SimSun"/>
        <charset val="134"/>
      </rPr>
      <t>气象卫星</t>
    </r>
  </si>
  <si>
    <r>
      <t xml:space="preserve">    </t>
    </r>
    <r>
      <rPr>
        <sz val="9.75"/>
        <color theme="1"/>
        <rFont val="SimSun"/>
        <charset val="134"/>
      </rPr>
      <t>气象法规与标准</t>
    </r>
  </si>
  <si>
    <r>
      <t xml:space="preserve">    </t>
    </r>
    <r>
      <rPr>
        <sz val="9.75"/>
        <color theme="1"/>
        <rFont val="SimSun"/>
        <charset val="134"/>
      </rPr>
      <t>气象资金审计稽查</t>
    </r>
  </si>
  <si>
    <r>
      <t xml:space="preserve">    </t>
    </r>
    <r>
      <rPr>
        <sz val="9.75"/>
        <color theme="1"/>
        <rFont val="SimSun"/>
        <charset val="134"/>
      </rPr>
      <t>其他气象事务支出</t>
    </r>
  </si>
  <si>
    <r>
      <t xml:space="preserve">  </t>
    </r>
    <r>
      <rPr>
        <sz val="9.75"/>
        <color theme="1"/>
        <rFont val="SimSun"/>
        <charset val="134"/>
      </rPr>
      <t>其他自然资源海洋气象等支出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</si>
  <si>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其他自然资源海洋气象等支出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</si>
  <si>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十九、</t>
    </r>
  </si>
  <si>
    <r>
      <t xml:space="preserve">  </t>
    </r>
    <r>
      <rPr>
        <sz val="9.75"/>
        <color theme="1"/>
        <rFont val="SimSun"/>
        <charset val="134"/>
      </rPr>
      <t>保障性安居工程支出</t>
    </r>
  </si>
  <si>
    <r>
      <t xml:space="preserve">    </t>
    </r>
    <r>
      <rPr>
        <sz val="9.75"/>
        <color theme="1"/>
        <rFont val="SimSun"/>
        <charset val="134"/>
      </rPr>
      <t>廉租住房</t>
    </r>
  </si>
  <si>
    <r>
      <t xml:space="preserve">    </t>
    </r>
    <r>
      <rPr>
        <sz val="9.75"/>
        <color theme="1"/>
        <rFont val="SimSun"/>
        <charset val="134"/>
      </rPr>
      <t>沉陷区治理</t>
    </r>
  </si>
  <si>
    <r>
      <t xml:space="preserve">    </t>
    </r>
    <r>
      <rPr>
        <sz val="9.75"/>
        <color theme="1"/>
        <rFont val="SimSun"/>
        <charset val="134"/>
      </rPr>
      <t>棚户区改造</t>
    </r>
  </si>
  <si>
    <r>
      <t xml:space="preserve">    </t>
    </r>
    <r>
      <rPr>
        <sz val="9.75"/>
        <color theme="1"/>
        <rFont val="SimSun"/>
        <charset val="134"/>
      </rPr>
      <t>少数民族地区游牧民定居工程</t>
    </r>
  </si>
  <si>
    <r>
      <t xml:space="preserve">    </t>
    </r>
    <r>
      <rPr>
        <sz val="9.75"/>
        <color theme="1"/>
        <rFont val="SimSun"/>
        <charset val="134"/>
      </rPr>
      <t>农村危房改造</t>
    </r>
  </si>
  <si>
    <r>
      <t xml:space="preserve">    </t>
    </r>
    <r>
      <rPr>
        <sz val="9.75"/>
        <color theme="1"/>
        <rFont val="SimSun"/>
        <charset val="134"/>
      </rPr>
      <t>公共租赁住房</t>
    </r>
  </si>
  <si>
    <r>
      <t xml:space="preserve">    </t>
    </r>
    <r>
      <rPr>
        <sz val="9.75"/>
        <color theme="1"/>
        <rFont val="SimSun"/>
        <charset val="134"/>
      </rPr>
      <t>保障性住房租金补贴</t>
    </r>
  </si>
  <si>
    <r>
      <t xml:space="preserve">    </t>
    </r>
    <r>
      <rPr>
        <sz val="9.75"/>
        <color theme="1"/>
        <rFont val="SimSun"/>
        <charset val="134"/>
      </rPr>
      <t>老旧小区改造</t>
    </r>
  </si>
  <si>
    <r>
      <t xml:space="preserve">    </t>
    </r>
    <r>
      <rPr>
        <sz val="9.75"/>
        <color theme="1"/>
        <rFont val="SimSun"/>
        <charset val="134"/>
      </rPr>
      <t>住房租赁市场发展</t>
    </r>
  </si>
  <si>
    <r>
      <t xml:space="preserve">    </t>
    </r>
    <r>
      <rPr>
        <sz val="9.75"/>
        <color theme="1"/>
        <rFont val="SimSun"/>
        <charset val="134"/>
      </rPr>
      <t>保障性租赁住房</t>
    </r>
  </si>
  <si>
    <r>
      <t xml:space="preserve">    </t>
    </r>
    <r>
      <rPr>
        <sz val="9.75"/>
        <color theme="1"/>
        <rFont val="SimSun"/>
        <charset val="134"/>
      </rPr>
      <t>其他保障性安居工程支出</t>
    </r>
  </si>
  <si>
    <r>
      <t xml:space="preserve">  </t>
    </r>
    <r>
      <rPr>
        <sz val="9.75"/>
        <color theme="1"/>
        <rFont val="SimSun"/>
        <charset val="134"/>
      </rPr>
      <t>住房改革支出</t>
    </r>
  </si>
  <si>
    <r>
      <t xml:space="preserve">    </t>
    </r>
    <r>
      <rPr>
        <sz val="9.75"/>
        <color theme="1"/>
        <rFont val="SimSun"/>
        <charset val="134"/>
      </rPr>
      <t>住房公积金</t>
    </r>
  </si>
  <si>
    <r>
      <t xml:space="preserve">    </t>
    </r>
    <r>
      <rPr>
        <sz val="9.75"/>
        <color theme="1"/>
        <rFont val="SimSun"/>
        <charset val="134"/>
      </rPr>
      <t>提租补贴</t>
    </r>
  </si>
  <si>
    <r>
      <t xml:space="preserve">    </t>
    </r>
    <r>
      <rPr>
        <sz val="9.75"/>
        <color theme="1"/>
        <rFont val="SimSun"/>
        <charset val="134"/>
      </rPr>
      <t>购房补贴</t>
    </r>
  </si>
  <si>
    <r>
      <t xml:space="preserve">  </t>
    </r>
    <r>
      <rPr>
        <sz val="9.75"/>
        <color theme="1"/>
        <rFont val="SimSun"/>
        <charset val="134"/>
      </rPr>
      <t>城乡社区住宅</t>
    </r>
  </si>
  <si>
    <r>
      <t xml:space="preserve">    </t>
    </r>
    <r>
      <rPr>
        <sz val="9.75"/>
        <color theme="1"/>
        <rFont val="SimSun"/>
        <charset val="134"/>
      </rPr>
      <t>公有住房建设和维修改造支出</t>
    </r>
  </si>
  <si>
    <r>
      <t xml:space="preserve">    </t>
    </r>
    <r>
      <rPr>
        <sz val="9.75"/>
        <color theme="1"/>
        <rFont val="SimSun"/>
        <charset val="134"/>
      </rPr>
      <t>住房公积金管理</t>
    </r>
  </si>
  <si>
    <r>
      <t xml:space="preserve">    </t>
    </r>
    <r>
      <rPr>
        <sz val="9.75"/>
        <color theme="1"/>
        <rFont val="SimSun"/>
        <charset val="134"/>
      </rPr>
      <t>其他城乡社区住宅支出</t>
    </r>
  </si>
  <si>
    <r>
      <rPr>
        <sz val="9.75"/>
        <color theme="1"/>
        <rFont val="SimSun"/>
        <charset val="134"/>
      </rPr>
      <t>二十、</t>
    </r>
  </si>
  <si>
    <r>
      <t xml:space="preserve">  </t>
    </r>
    <r>
      <rPr>
        <sz val="9.75"/>
        <color theme="1"/>
        <rFont val="SimSun"/>
        <charset val="134"/>
      </rPr>
      <t>粮油物资事务</t>
    </r>
  </si>
  <si>
    <r>
      <t xml:space="preserve">    </t>
    </r>
    <r>
      <rPr>
        <sz val="9.75"/>
        <color theme="1"/>
        <rFont val="SimSun"/>
        <charset val="134"/>
      </rPr>
      <t>财务和审计支出</t>
    </r>
  </si>
  <si>
    <r>
      <t xml:space="preserve">    </t>
    </r>
    <r>
      <rPr>
        <sz val="9.75"/>
        <color theme="1"/>
        <rFont val="SimSun"/>
        <charset val="134"/>
      </rPr>
      <t>信息统计</t>
    </r>
  </si>
  <si>
    <r>
      <t xml:space="preserve">    </t>
    </r>
    <r>
      <rPr>
        <sz val="9.75"/>
        <color theme="1"/>
        <rFont val="SimSun"/>
        <charset val="134"/>
      </rPr>
      <t>专项业务活动</t>
    </r>
  </si>
  <si>
    <r>
      <t xml:space="preserve">    </t>
    </r>
    <r>
      <rPr>
        <sz val="9.75"/>
        <color theme="1"/>
        <rFont val="SimSun"/>
        <charset val="134"/>
      </rPr>
      <t>国家粮油差价补贴</t>
    </r>
  </si>
  <si>
    <r>
      <t xml:space="preserve">    </t>
    </r>
    <r>
      <rPr>
        <sz val="9.75"/>
        <color theme="1"/>
        <rFont val="SimSun"/>
        <charset val="134"/>
      </rPr>
      <t>粮食财务挂账利息补贴</t>
    </r>
  </si>
  <si>
    <r>
      <t xml:space="preserve">    </t>
    </r>
    <r>
      <rPr>
        <sz val="9.75"/>
        <color theme="1"/>
        <rFont val="SimSun"/>
        <charset val="134"/>
      </rPr>
      <t>粮食财务挂账消化款</t>
    </r>
  </si>
  <si>
    <r>
      <t xml:space="preserve">    </t>
    </r>
    <r>
      <rPr>
        <sz val="9.75"/>
        <color theme="1"/>
        <rFont val="SimSun"/>
        <charset val="134"/>
      </rPr>
      <t>处理陈化粮补贴</t>
    </r>
  </si>
  <si>
    <r>
      <t xml:space="preserve">    </t>
    </r>
    <r>
      <rPr>
        <sz val="9.75"/>
        <color theme="1"/>
        <rFont val="SimSun"/>
        <charset val="134"/>
      </rPr>
      <t>粮食风险基金</t>
    </r>
  </si>
  <si>
    <r>
      <t xml:space="preserve">    </t>
    </r>
    <r>
      <rPr>
        <sz val="9.75"/>
        <color theme="1"/>
        <rFont val="SimSun"/>
        <charset val="134"/>
      </rPr>
      <t>粮油市场调控专项资金</t>
    </r>
  </si>
  <si>
    <r>
      <t xml:space="preserve">    </t>
    </r>
    <r>
      <rPr>
        <sz val="9.75"/>
        <color theme="1"/>
        <rFont val="SimSun"/>
        <charset val="134"/>
      </rPr>
      <t>设施建设</t>
    </r>
  </si>
  <si>
    <r>
      <t xml:space="preserve">    </t>
    </r>
    <r>
      <rPr>
        <sz val="9.75"/>
        <color theme="1"/>
        <rFont val="SimSun"/>
        <charset val="134"/>
      </rPr>
      <t>设施安全</t>
    </r>
  </si>
  <si>
    <r>
      <t xml:space="preserve">    </t>
    </r>
    <r>
      <rPr>
        <sz val="9.75"/>
        <color theme="1"/>
        <rFont val="SimSun"/>
        <charset val="134"/>
      </rPr>
      <t>物资保管保养</t>
    </r>
  </si>
  <si>
    <r>
      <t xml:space="preserve">    </t>
    </r>
    <r>
      <rPr>
        <sz val="9.75"/>
        <color theme="1"/>
        <rFont val="SimSun"/>
        <charset val="134"/>
      </rPr>
      <t>其他粮油物资事务支出</t>
    </r>
  </si>
  <si>
    <r>
      <t xml:space="preserve">  </t>
    </r>
    <r>
      <rPr>
        <sz val="9.75"/>
        <color theme="1"/>
        <rFont val="SimSun"/>
        <charset val="134"/>
      </rPr>
      <t>能源储备</t>
    </r>
  </si>
  <si>
    <r>
      <t xml:space="preserve">    </t>
    </r>
    <r>
      <rPr>
        <sz val="9.75"/>
        <color theme="1"/>
        <rFont val="SimSun"/>
        <charset val="134"/>
      </rPr>
      <t>石油储备</t>
    </r>
  </si>
  <si>
    <r>
      <t xml:space="preserve">    </t>
    </r>
    <r>
      <rPr>
        <sz val="9.75"/>
        <color theme="1"/>
        <rFont val="SimSun"/>
        <charset val="134"/>
      </rPr>
      <t>天然铀储备</t>
    </r>
  </si>
  <si>
    <r>
      <t xml:space="preserve">    </t>
    </r>
    <r>
      <rPr>
        <sz val="9.75"/>
        <color theme="1"/>
        <rFont val="SimSun"/>
        <charset val="134"/>
      </rPr>
      <t>煤炭储备</t>
    </r>
  </si>
  <si>
    <r>
      <t xml:space="preserve">    </t>
    </r>
    <r>
      <rPr>
        <sz val="9.75"/>
        <color theme="1"/>
        <rFont val="SimSun"/>
        <charset val="134"/>
      </rPr>
      <t>成品油储备</t>
    </r>
  </si>
  <si>
    <r>
      <t xml:space="preserve">    </t>
    </r>
    <r>
      <rPr>
        <sz val="9.75"/>
        <color theme="1"/>
        <rFont val="SimSun"/>
        <charset val="134"/>
      </rPr>
      <t>其他能源储备支出</t>
    </r>
  </si>
  <si>
    <r>
      <t xml:space="preserve">  </t>
    </r>
    <r>
      <rPr>
        <sz val="9.75"/>
        <color theme="1"/>
        <rFont val="SimSun"/>
        <charset val="134"/>
      </rPr>
      <t>粮油储备</t>
    </r>
  </si>
  <si>
    <r>
      <t xml:space="preserve">    </t>
    </r>
    <r>
      <rPr>
        <sz val="9.75"/>
        <color theme="1"/>
        <rFont val="SimSun"/>
        <charset val="134"/>
      </rPr>
      <t>储备粮油补贴</t>
    </r>
  </si>
  <si>
    <r>
      <t xml:space="preserve">    </t>
    </r>
    <r>
      <rPr>
        <sz val="9.75"/>
        <color theme="1"/>
        <rFont val="SimSun"/>
        <charset val="134"/>
      </rPr>
      <t>储备粮油差价补贴</t>
    </r>
  </si>
  <si>
    <r>
      <t xml:space="preserve">    </t>
    </r>
    <r>
      <rPr>
        <sz val="9.75"/>
        <color theme="1"/>
        <rFont val="SimSun"/>
        <charset val="134"/>
      </rPr>
      <t>储备粮</t>
    </r>
    <r>
      <rPr>
        <sz val="9.75"/>
        <color theme="1"/>
        <rFont val="Times New Roman"/>
        <family val="1"/>
      </rPr>
      <t>(</t>
    </r>
    <r>
      <rPr>
        <sz val="9.75"/>
        <color theme="1"/>
        <rFont val="SimSun"/>
        <charset val="134"/>
      </rPr>
      <t>油</t>
    </r>
    <r>
      <rPr>
        <sz val="9.75"/>
        <color theme="1"/>
        <rFont val="Times New Roman"/>
        <family val="1"/>
      </rPr>
      <t>)</t>
    </r>
    <r>
      <rPr>
        <sz val="9.75"/>
        <color theme="1"/>
        <rFont val="SimSun"/>
        <charset val="134"/>
      </rPr>
      <t>库建设</t>
    </r>
  </si>
  <si>
    <r>
      <t xml:space="preserve">    </t>
    </r>
    <r>
      <rPr>
        <sz val="9.75"/>
        <color theme="1"/>
        <rFont val="SimSun"/>
        <charset val="134"/>
      </rPr>
      <t>最低收购价政策支出</t>
    </r>
  </si>
  <si>
    <r>
      <t xml:space="preserve">    </t>
    </r>
    <r>
      <rPr>
        <sz val="9.75"/>
        <color theme="1"/>
        <rFont val="SimSun"/>
        <charset val="134"/>
      </rPr>
      <t>其他粮油储备支出</t>
    </r>
  </si>
  <si>
    <r>
      <t xml:space="preserve">  </t>
    </r>
    <r>
      <rPr>
        <sz val="9.75"/>
        <color theme="1"/>
        <rFont val="SimSun"/>
        <charset val="134"/>
      </rPr>
      <t>重要商品储备</t>
    </r>
  </si>
  <si>
    <r>
      <t xml:space="preserve">    </t>
    </r>
    <r>
      <rPr>
        <sz val="9.75"/>
        <color theme="1"/>
        <rFont val="SimSun"/>
        <charset val="134"/>
      </rPr>
      <t>棉花储备</t>
    </r>
  </si>
  <si>
    <r>
      <t xml:space="preserve">    </t>
    </r>
    <r>
      <rPr>
        <sz val="9.75"/>
        <color theme="1"/>
        <rFont val="SimSun"/>
        <charset val="134"/>
      </rPr>
      <t>食糖储备</t>
    </r>
  </si>
  <si>
    <r>
      <t xml:space="preserve">    </t>
    </r>
    <r>
      <rPr>
        <sz val="9.75"/>
        <color theme="1"/>
        <rFont val="SimSun"/>
        <charset val="134"/>
      </rPr>
      <t>肉类储备</t>
    </r>
  </si>
  <si>
    <r>
      <t xml:space="preserve">    </t>
    </r>
    <r>
      <rPr>
        <sz val="9.75"/>
        <color theme="1"/>
        <rFont val="SimSun"/>
        <charset val="134"/>
      </rPr>
      <t>化肥储备</t>
    </r>
  </si>
  <si>
    <r>
      <t xml:space="preserve">    </t>
    </r>
    <r>
      <rPr>
        <sz val="9.75"/>
        <color theme="1"/>
        <rFont val="SimSun"/>
        <charset val="134"/>
      </rPr>
      <t>农药储备</t>
    </r>
  </si>
  <si>
    <r>
      <t xml:space="preserve">    </t>
    </r>
    <r>
      <rPr>
        <sz val="9.75"/>
        <color theme="1"/>
        <rFont val="SimSun"/>
        <charset val="134"/>
      </rPr>
      <t>边销茶储备</t>
    </r>
  </si>
  <si>
    <r>
      <t xml:space="preserve">    </t>
    </r>
    <r>
      <rPr>
        <sz val="9.75"/>
        <color theme="1"/>
        <rFont val="SimSun"/>
        <charset val="134"/>
      </rPr>
      <t>羊毛储备</t>
    </r>
  </si>
  <si>
    <r>
      <t xml:space="preserve">    </t>
    </r>
    <r>
      <rPr>
        <sz val="9.75"/>
        <color theme="1"/>
        <rFont val="SimSun"/>
        <charset val="134"/>
      </rPr>
      <t>医药储备</t>
    </r>
  </si>
  <si>
    <r>
      <t xml:space="preserve">    </t>
    </r>
    <r>
      <rPr>
        <sz val="9.75"/>
        <color theme="1"/>
        <rFont val="SimSun"/>
        <charset val="134"/>
      </rPr>
      <t>食盐储备</t>
    </r>
  </si>
  <si>
    <r>
      <t xml:space="preserve">    </t>
    </r>
    <r>
      <rPr>
        <sz val="9.75"/>
        <color theme="1"/>
        <rFont val="SimSun"/>
        <charset val="134"/>
      </rPr>
      <t>战略物资储备</t>
    </r>
  </si>
  <si>
    <r>
      <t xml:space="preserve">    </t>
    </r>
    <r>
      <rPr>
        <sz val="9.75"/>
        <color theme="1"/>
        <rFont val="SimSun"/>
        <charset val="134"/>
      </rPr>
      <t>应急物资储备</t>
    </r>
  </si>
  <si>
    <r>
      <t xml:space="preserve">    </t>
    </r>
    <r>
      <rPr>
        <sz val="9.75"/>
        <color theme="1"/>
        <rFont val="SimSun"/>
        <charset val="134"/>
      </rPr>
      <t>其他重要商品储备支出</t>
    </r>
  </si>
  <si>
    <r>
      <rPr>
        <sz val="9.75"/>
        <color theme="1"/>
        <rFont val="SimSun"/>
        <charset val="134"/>
      </rPr>
      <t>二十一、</t>
    </r>
  </si>
  <si>
    <r>
      <t xml:space="preserve">  </t>
    </r>
    <r>
      <rPr>
        <sz val="9.75"/>
        <color theme="1"/>
        <rFont val="SimSun"/>
        <charset val="134"/>
      </rPr>
      <t>应急管理事务</t>
    </r>
  </si>
  <si>
    <r>
      <t xml:space="preserve">    </t>
    </r>
    <r>
      <rPr>
        <sz val="9.75"/>
        <color theme="1"/>
        <rFont val="SimSun"/>
        <charset val="134"/>
      </rPr>
      <t>灾害风险防治</t>
    </r>
  </si>
  <si>
    <r>
      <t xml:space="preserve">    </t>
    </r>
    <r>
      <rPr>
        <sz val="9.75"/>
        <color theme="1"/>
        <rFont val="SimSun"/>
        <charset val="134"/>
      </rPr>
      <t>国务院安委会专项</t>
    </r>
  </si>
  <si>
    <r>
      <t xml:space="preserve">    </t>
    </r>
    <r>
      <rPr>
        <sz val="9.75"/>
        <color theme="1"/>
        <rFont val="SimSun"/>
        <charset val="134"/>
      </rPr>
      <t>安全监管</t>
    </r>
  </si>
  <si>
    <r>
      <t xml:space="preserve">    </t>
    </r>
    <r>
      <rPr>
        <sz val="9.75"/>
        <color theme="1"/>
        <rFont val="SimSun"/>
        <charset val="134"/>
      </rPr>
      <t>应急救援</t>
    </r>
  </si>
  <si>
    <r>
      <t xml:space="preserve">    </t>
    </r>
    <r>
      <rPr>
        <sz val="9.75"/>
        <color theme="1"/>
        <rFont val="SimSun"/>
        <charset val="134"/>
      </rPr>
      <t>应急管理</t>
    </r>
  </si>
  <si>
    <r>
      <t xml:space="preserve">    </t>
    </r>
    <r>
      <rPr>
        <sz val="9.75"/>
        <color theme="1"/>
        <rFont val="SimSun"/>
        <charset val="134"/>
      </rPr>
      <t>其他应急管理支出</t>
    </r>
  </si>
  <si>
    <r>
      <t xml:space="preserve">  </t>
    </r>
    <r>
      <rPr>
        <sz val="9.75"/>
        <color theme="1"/>
        <rFont val="SimSun"/>
        <charset val="134"/>
      </rPr>
      <t>消防救援事务</t>
    </r>
  </si>
  <si>
    <r>
      <t xml:space="preserve">    </t>
    </r>
    <r>
      <rPr>
        <sz val="9.75"/>
        <color theme="1"/>
        <rFont val="SimSun"/>
        <charset val="134"/>
      </rPr>
      <t>消防应急救援</t>
    </r>
  </si>
  <si>
    <r>
      <t xml:space="preserve">    </t>
    </r>
    <r>
      <rPr>
        <sz val="9.75"/>
        <color theme="1"/>
        <rFont val="SimSun"/>
        <charset val="134"/>
      </rPr>
      <t>其他消防救援事务支出</t>
    </r>
  </si>
  <si>
    <r>
      <t xml:space="preserve">  </t>
    </r>
    <r>
      <rPr>
        <sz val="9.75"/>
        <color theme="1"/>
        <rFont val="SimSun"/>
        <charset val="134"/>
      </rPr>
      <t>矿山安全</t>
    </r>
  </si>
  <si>
    <r>
      <t xml:space="preserve">    </t>
    </r>
    <r>
      <rPr>
        <sz val="9.75"/>
        <color theme="1"/>
        <rFont val="SimSun"/>
        <charset val="134"/>
      </rPr>
      <t>矿山安全监察事务</t>
    </r>
  </si>
  <si>
    <r>
      <t xml:space="preserve">    </t>
    </r>
    <r>
      <rPr>
        <sz val="9.75"/>
        <color theme="1"/>
        <rFont val="SimSun"/>
        <charset val="134"/>
      </rPr>
      <t>矿山应急救援事务</t>
    </r>
  </si>
  <si>
    <r>
      <t xml:space="preserve">    </t>
    </r>
    <r>
      <rPr>
        <sz val="9.75"/>
        <color theme="1"/>
        <rFont val="SimSun"/>
        <charset val="134"/>
      </rPr>
      <t>其他矿山安全支出</t>
    </r>
  </si>
  <si>
    <r>
      <t xml:space="preserve">  </t>
    </r>
    <r>
      <rPr>
        <sz val="9.75"/>
        <color theme="1"/>
        <rFont val="SimSun"/>
        <charset val="134"/>
      </rPr>
      <t>地震事务</t>
    </r>
  </si>
  <si>
    <r>
      <t xml:space="preserve">    </t>
    </r>
    <r>
      <rPr>
        <sz val="9.75"/>
        <color theme="1"/>
        <rFont val="SimSun"/>
        <charset val="134"/>
      </rPr>
      <t>地震监测</t>
    </r>
  </si>
  <si>
    <r>
      <t xml:space="preserve">    </t>
    </r>
    <r>
      <rPr>
        <sz val="9.75"/>
        <color theme="1"/>
        <rFont val="SimSun"/>
        <charset val="134"/>
      </rPr>
      <t>地震预测预报</t>
    </r>
  </si>
  <si>
    <r>
      <t xml:space="preserve">    </t>
    </r>
    <r>
      <rPr>
        <sz val="9.75"/>
        <color theme="1"/>
        <rFont val="SimSun"/>
        <charset val="134"/>
      </rPr>
      <t>地震灾害预防</t>
    </r>
  </si>
  <si>
    <r>
      <t xml:space="preserve">    </t>
    </r>
    <r>
      <rPr>
        <sz val="9.75"/>
        <color theme="1"/>
        <rFont val="SimSun"/>
        <charset val="134"/>
      </rPr>
      <t>地震应急救援</t>
    </r>
  </si>
  <si>
    <r>
      <t xml:space="preserve">    </t>
    </r>
    <r>
      <rPr>
        <sz val="9.75"/>
        <color theme="1"/>
        <rFont val="SimSun"/>
        <charset val="134"/>
      </rPr>
      <t>地震环境探察</t>
    </r>
  </si>
  <si>
    <r>
      <t xml:space="preserve">    </t>
    </r>
    <r>
      <rPr>
        <sz val="9.75"/>
        <color theme="1"/>
        <rFont val="SimSun"/>
        <charset val="134"/>
      </rPr>
      <t>防震减灾信息管理</t>
    </r>
  </si>
  <si>
    <r>
      <t xml:space="preserve">    </t>
    </r>
    <r>
      <rPr>
        <sz val="9.75"/>
        <color theme="1"/>
        <rFont val="SimSun"/>
        <charset val="134"/>
      </rPr>
      <t>防震减灾基础管理</t>
    </r>
  </si>
  <si>
    <r>
      <t xml:space="preserve">    </t>
    </r>
    <r>
      <rPr>
        <sz val="9.75"/>
        <color theme="1"/>
        <rFont val="SimSun"/>
        <charset val="134"/>
      </rPr>
      <t>地震事业机构</t>
    </r>
  </si>
  <si>
    <r>
      <t xml:space="preserve">    </t>
    </r>
    <r>
      <rPr>
        <sz val="9.75"/>
        <color theme="1"/>
        <rFont val="SimSun"/>
        <charset val="134"/>
      </rPr>
      <t>其他地震事务支出</t>
    </r>
  </si>
  <si>
    <r>
      <t xml:space="preserve">  </t>
    </r>
    <r>
      <rPr>
        <sz val="9.75"/>
        <color theme="1"/>
        <rFont val="SimSun"/>
        <charset val="134"/>
      </rPr>
      <t>自然灾害防治</t>
    </r>
  </si>
  <si>
    <r>
      <t xml:space="preserve">    </t>
    </r>
    <r>
      <rPr>
        <sz val="9.75"/>
        <color theme="1"/>
        <rFont val="SimSun"/>
        <charset val="134"/>
      </rPr>
      <t>地质灾害防治</t>
    </r>
  </si>
  <si>
    <r>
      <t xml:space="preserve">    </t>
    </r>
    <r>
      <rPr>
        <sz val="9.75"/>
        <color theme="1"/>
        <rFont val="SimSun"/>
        <charset val="134"/>
      </rPr>
      <t>森林草原防灾减灾</t>
    </r>
  </si>
  <si>
    <r>
      <t xml:space="preserve">    </t>
    </r>
    <r>
      <rPr>
        <sz val="9.75"/>
        <color theme="1"/>
        <rFont val="SimSun"/>
        <charset val="134"/>
      </rPr>
      <t>其他自然灾害防治支出</t>
    </r>
  </si>
  <si>
    <r>
      <t xml:space="preserve">  </t>
    </r>
    <r>
      <rPr>
        <sz val="9.75"/>
        <color theme="1"/>
        <rFont val="SimSun"/>
        <charset val="134"/>
      </rPr>
      <t>自然灾害救灾及恢复重建支出</t>
    </r>
  </si>
  <si>
    <r>
      <t xml:space="preserve">    </t>
    </r>
    <r>
      <rPr>
        <sz val="9.75"/>
        <color theme="1"/>
        <rFont val="SimSun"/>
        <charset val="134"/>
      </rPr>
      <t>自然灾害救灾补助</t>
    </r>
  </si>
  <si>
    <r>
      <t xml:space="preserve">    </t>
    </r>
    <r>
      <rPr>
        <sz val="9.75"/>
        <color theme="1"/>
        <rFont val="SimSun"/>
        <charset val="134"/>
      </rPr>
      <t>自然灾害灾后重建补助</t>
    </r>
  </si>
  <si>
    <r>
      <t xml:space="preserve">    </t>
    </r>
    <r>
      <rPr>
        <sz val="9.75"/>
        <color theme="1"/>
        <rFont val="SimSun"/>
        <charset val="134"/>
      </rPr>
      <t>其他自然灾害救灾及恢复重建支出</t>
    </r>
  </si>
  <si>
    <r>
      <t xml:space="preserve">  </t>
    </r>
    <r>
      <rPr>
        <sz val="9.75"/>
        <color theme="1"/>
        <rFont val="SimSun"/>
        <charset val="134"/>
      </rPr>
      <t>其他灾害防治及应急管理支出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</si>
  <si>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其他灾害防治及应急管理支出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</si>
  <si>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二十二、</t>
    </r>
  </si>
  <si>
    <r>
      <t xml:space="preserve">  </t>
    </r>
    <r>
      <rPr>
        <sz val="9.75"/>
        <color theme="1"/>
        <rFont val="SimSun"/>
        <charset val="134"/>
      </rPr>
      <t>其他支出</t>
    </r>
    <r>
      <rPr>
        <sz val="9.75"/>
        <color theme="1"/>
        <rFont val="Times New Roman"/>
        <family val="1"/>
      </rPr>
      <t>(</t>
    </r>
    <r>
      <rPr>
        <sz val="9.75"/>
        <color theme="1"/>
        <rFont val="SimSun"/>
        <charset val="134"/>
      </rPr>
      <t>款</t>
    </r>
    <r>
      <rPr>
        <sz val="9.75"/>
        <color theme="1"/>
        <rFont val="Times New Roman"/>
        <family val="1"/>
      </rPr>
      <t>)</t>
    </r>
  </si>
  <si>
    <r>
      <t xml:space="preserve">    </t>
    </r>
    <r>
      <rPr>
        <sz val="9.75"/>
        <color theme="1"/>
        <rFont val="SimSun"/>
        <charset val="134"/>
      </rPr>
      <t>其他支出</t>
    </r>
    <r>
      <rPr>
        <sz val="9.75"/>
        <color theme="1"/>
        <rFont val="Times New Roman"/>
        <family val="1"/>
      </rPr>
      <t>(</t>
    </r>
    <r>
      <rPr>
        <sz val="9.75"/>
        <color theme="1"/>
        <rFont val="SimSun"/>
        <charset val="134"/>
      </rPr>
      <t>项</t>
    </r>
    <r>
      <rPr>
        <sz val="9.75"/>
        <color theme="1"/>
        <rFont val="Times New Roman"/>
        <family val="1"/>
      </rPr>
      <t>)</t>
    </r>
  </si>
  <si>
    <r>
      <rPr>
        <sz val="9.75"/>
        <color theme="1"/>
        <rFont val="SimSun"/>
        <charset val="134"/>
      </rPr>
      <t>二十三、</t>
    </r>
  </si>
  <si>
    <r>
      <t xml:space="preserve">  </t>
    </r>
    <r>
      <rPr>
        <sz val="9.75"/>
        <color theme="1"/>
        <rFont val="SimSun"/>
        <charset val="134"/>
      </rPr>
      <t>中央政府国内债务付息支出</t>
    </r>
  </si>
  <si>
    <r>
      <t xml:space="preserve">  </t>
    </r>
    <r>
      <rPr>
        <sz val="9.75"/>
        <color theme="1"/>
        <rFont val="SimSun"/>
        <charset val="134"/>
      </rPr>
      <t>中央政府国外债务付息支出</t>
    </r>
  </si>
  <si>
    <r>
      <t xml:space="preserve">    </t>
    </r>
    <r>
      <rPr>
        <sz val="9.75"/>
        <color theme="1"/>
        <rFont val="SimSun"/>
        <charset val="134"/>
      </rPr>
      <t>中央政府境外发行主权债券付息支出</t>
    </r>
  </si>
  <si>
    <r>
      <t xml:space="preserve">    </t>
    </r>
    <r>
      <rPr>
        <sz val="9.75"/>
        <color theme="1"/>
        <rFont val="SimSun"/>
        <charset val="134"/>
      </rPr>
      <t>中央政府向外国政府借款付息支出</t>
    </r>
  </si>
  <si>
    <r>
      <t xml:space="preserve">    </t>
    </r>
    <r>
      <rPr>
        <sz val="9.75"/>
        <color theme="1"/>
        <rFont val="SimSun"/>
        <charset val="134"/>
      </rPr>
      <t>中央政府向国际金融组织借款付息支出</t>
    </r>
  </si>
  <si>
    <r>
      <t xml:space="preserve">    </t>
    </r>
    <r>
      <rPr>
        <sz val="9.75"/>
        <color theme="1"/>
        <rFont val="SimSun"/>
        <charset val="134"/>
      </rPr>
      <t>中央政府其他国外借款付息支出</t>
    </r>
  </si>
  <si>
    <r>
      <t xml:space="preserve">  </t>
    </r>
    <r>
      <rPr>
        <sz val="9.75"/>
        <color theme="1"/>
        <rFont val="SimSun"/>
        <charset val="134"/>
      </rPr>
      <t>地方政府一般债务付息支出</t>
    </r>
  </si>
  <si>
    <r>
      <t xml:space="preserve">    </t>
    </r>
    <r>
      <rPr>
        <sz val="9.75"/>
        <color theme="1"/>
        <rFont val="SimSun"/>
        <charset val="134"/>
      </rPr>
      <t>地方政府一般债券付息支出</t>
    </r>
  </si>
  <si>
    <r>
      <t xml:space="preserve">    </t>
    </r>
    <r>
      <rPr>
        <sz val="9.75"/>
        <color theme="1"/>
        <rFont val="SimSun"/>
        <charset val="134"/>
      </rPr>
      <t>地方政府向外国政府借款付息支出</t>
    </r>
  </si>
  <si>
    <r>
      <t xml:space="preserve">    </t>
    </r>
    <r>
      <rPr>
        <sz val="9.75"/>
        <color theme="1"/>
        <rFont val="SimSun"/>
        <charset val="134"/>
      </rPr>
      <t>地方政府向国际组织借款付息支出</t>
    </r>
  </si>
  <si>
    <r>
      <t xml:space="preserve">    </t>
    </r>
    <r>
      <rPr>
        <sz val="9.75"/>
        <color theme="1"/>
        <rFont val="SimSun"/>
        <charset val="134"/>
      </rPr>
      <t>地方政府其他一般债务付息支出</t>
    </r>
  </si>
  <si>
    <r>
      <rPr>
        <sz val="9.75"/>
        <color theme="1"/>
        <rFont val="SimSun"/>
        <charset val="134"/>
      </rPr>
      <t>二十四、</t>
    </r>
  </si>
  <si>
    <r>
      <t xml:space="preserve">  </t>
    </r>
    <r>
      <rPr>
        <sz val="9.75"/>
        <color theme="1"/>
        <rFont val="SimSun"/>
        <charset val="134"/>
      </rPr>
      <t>中央政府国内债务发行费用支出</t>
    </r>
  </si>
  <si>
    <r>
      <t xml:space="preserve">  </t>
    </r>
    <r>
      <rPr>
        <sz val="9.75"/>
        <color theme="1"/>
        <rFont val="SimSun"/>
        <charset val="134"/>
      </rPr>
      <t>中央政府国外债务发行费用支出</t>
    </r>
  </si>
  <si>
    <r>
      <t xml:space="preserve">  </t>
    </r>
    <r>
      <rPr>
        <sz val="9.75"/>
        <color theme="1"/>
        <rFont val="SimSun"/>
        <charset val="134"/>
      </rPr>
      <t>地方政府一般债务发行费用支出</t>
    </r>
  </si>
  <si>
    <r>
      <rPr>
        <sz val="9.75"/>
        <color theme="1"/>
        <rFont val="normal"/>
        <family val="1"/>
      </rPr>
      <t>单位：万元</t>
    </r>
  </si>
  <si>
    <r>
      <rPr>
        <b/>
        <sz val="9.75"/>
        <color theme="1"/>
        <rFont val="SimSun"/>
        <charset val="134"/>
      </rPr>
      <t>决算数为上年数的</t>
    </r>
    <r>
      <rPr>
        <b/>
        <sz val="9.75"/>
        <color theme="1"/>
        <rFont val="Times New Roman"/>
        <family val="1"/>
      </rPr>
      <t>%</t>
    </r>
  </si>
  <si>
    <r>
      <rPr>
        <b/>
        <sz val="9.8000000000000007"/>
        <color theme="1"/>
        <rFont val="SimSun"/>
        <charset val="134"/>
      </rPr>
      <t>科目编码</t>
    </r>
  </si>
  <si>
    <r>
      <rPr>
        <b/>
        <sz val="9.75"/>
        <color theme="1"/>
        <rFont val="SimSun"/>
        <charset val="134"/>
      </rPr>
      <t>一、</t>
    </r>
  </si>
  <si>
    <r>
      <t xml:space="preserve">  </t>
    </r>
    <r>
      <rPr>
        <b/>
        <sz val="9.75"/>
        <color theme="1"/>
        <rFont val="SimSun"/>
        <charset val="134"/>
      </rPr>
      <t>返还性收入</t>
    </r>
  </si>
  <si>
    <r>
      <t xml:space="preserve">    </t>
    </r>
    <r>
      <rPr>
        <sz val="9.75"/>
        <color theme="1"/>
        <rFont val="SimSun"/>
        <charset val="134"/>
      </rPr>
      <t>所得税基数返还收入</t>
    </r>
  </si>
  <si>
    <r>
      <t xml:space="preserve">    </t>
    </r>
    <r>
      <rPr>
        <sz val="9.75"/>
        <color theme="1"/>
        <rFont val="SimSun"/>
        <charset val="134"/>
      </rPr>
      <t>成品油税费改革税收返还收入</t>
    </r>
  </si>
  <si>
    <r>
      <t xml:space="preserve">    </t>
    </r>
    <r>
      <rPr>
        <sz val="9.75"/>
        <color theme="1"/>
        <rFont val="SimSun"/>
        <charset val="134"/>
      </rPr>
      <t>增值税税收返还收入</t>
    </r>
  </si>
  <si>
    <r>
      <t xml:space="preserve">    </t>
    </r>
    <r>
      <rPr>
        <sz val="9.75"/>
        <color theme="1"/>
        <rFont val="SimSun"/>
        <charset val="134"/>
      </rPr>
      <t>消费税税收返还收入</t>
    </r>
  </si>
  <si>
    <r>
      <t xml:space="preserve">    </t>
    </r>
    <r>
      <rPr>
        <sz val="9.75"/>
        <color theme="1"/>
        <rFont val="SimSun"/>
        <charset val="134"/>
      </rPr>
      <t>增值税</t>
    </r>
    <r>
      <rPr>
        <sz val="9.75"/>
        <color theme="1"/>
        <rFont val="Times New Roman"/>
        <family val="1"/>
      </rPr>
      <t>“</t>
    </r>
    <r>
      <rPr>
        <sz val="9.75"/>
        <color theme="1"/>
        <rFont val="SimSun"/>
        <charset val="134"/>
      </rPr>
      <t>五五分享</t>
    </r>
    <r>
      <rPr>
        <sz val="9.75"/>
        <color theme="1"/>
        <rFont val="Times New Roman"/>
        <family val="1"/>
      </rPr>
      <t>”</t>
    </r>
    <r>
      <rPr>
        <sz val="9.75"/>
        <color theme="1"/>
        <rFont val="SimSun"/>
        <charset val="134"/>
      </rPr>
      <t>税收返还收入</t>
    </r>
  </si>
  <si>
    <r>
      <t xml:space="preserve">    </t>
    </r>
    <r>
      <rPr>
        <sz val="9.75"/>
        <color theme="1"/>
        <rFont val="SimSun"/>
        <charset val="134"/>
      </rPr>
      <t>其他返还性收入</t>
    </r>
  </si>
  <si>
    <r>
      <rPr>
        <b/>
        <sz val="9.75"/>
        <color theme="1"/>
        <rFont val="SimSun"/>
        <charset val="134"/>
      </rPr>
      <t>二、</t>
    </r>
  </si>
  <si>
    <r>
      <t xml:space="preserve">  </t>
    </r>
    <r>
      <rPr>
        <b/>
        <sz val="9.75"/>
        <color theme="1"/>
        <rFont val="SimSun"/>
        <charset val="134"/>
      </rPr>
      <t>一般性转移支付收入</t>
    </r>
  </si>
  <si>
    <r>
      <t xml:space="preserve">    </t>
    </r>
    <r>
      <rPr>
        <sz val="9.75"/>
        <color theme="1"/>
        <rFont val="SimSun"/>
        <charset val="134"/>
      </rPr>
      <t>体制补助收入</t>
    </r>
  </si>
  <si>
    <r>
      <t xml:space="preserve">    </t>
    </r>
    <r>
      <rPr>
        <sz val="9.75"/>
        <color theme="1"/>
        <rFont val="SimSun"/>
        <charset val="134"/>
      </rPr>
      <t>均衡性转移支付收入</t>
    </r>
  </si>
  <si>
    <r>
      <t xml:space="preserve">    </t>
    </r>
    <r>
      <rPr>
        <sz val="9.75"/>
        <color theme="1"/>
        <rFont val="SimSun"/>
        <charset val="134"/>
      </rPr>
      <t>县级基本财力保障机制奖补资金收入</t>
    </r>
  </si>
  <si>
    <r>
      <t xml:space="preserve">    </t>
    </r>
    <r>
      <rPr>
        <sz val="9.75"/>
        <color theme="1"/>
        <rFont val="SimSun"/>
        <charset val="134"/>
      </rPr>
      <t>结算补助收入</t>
    </r>
  </si>
  <si>
    <r>
      <t xml:space="preserve">    </t>
    </r>
    <r>
      <rPr>
        <sz val="9.75"/>
        <color theme="1"/>
        <rFont val="SimSun"/>
        <charset val="134"/>
      </rPr>
      <t>资源枯竭型城市转移支付补助收入</t>
    </r>
  </si>
  <si>
    <r>
      <t xml:space="preserve">    </t>
    </r>
    <r>
      <rPr>
        <sz val="9.75"/>
        <color theme="1"/>
        <rFont val="SimSun"/>
        <charset val="134"/>
      </rPr>
      <t>企业事业单位划转补助收入</t>
    </r>
  </si>
  <si>
    <r>
      <t xml:space="preserve">    </t>
    </r>
    <r>
      <rPr>
        <sz val="9.75"/>
        <color theme="1"/>
        <rFont val="SimSun"/>
        <charset val="134"/>
      </rPr>
      <t>产粮</t>
    </r>
    <r>
      <rPr>
        <sz val="9.75"/>
        <color theme="1"/>
        <rFont val="Times New Roman"/>
        <family val="1"/>
      </rPr>
      <t>(</t>
    </r>
    <r>
      <rPr>
        <sz val="9.75"/>
        <color theme="1"/>
        <rFont val="SimSun"/>
        <charset val="134"/>
      </rPr>
      <t>油</t>
    </r>
    <r>
      <rPr>
        <sz val="9.75"/>
        <color theme="1"/>
        <rFont val="Times New Roman"/>
        <family val="1"/>
      </rPr>
      <t>)</t>
    </r>
    <r>
      <rPr>
        <sz val="9.75"/>
        <color theme="1"/>
        <rFont val="SimSun"/>
        <charset val="134"/>
      </rPr>
      <t>大县奖励资金收入</t>
    </r>
  </si>
  <si>
    <r>
      <t xml:space="preserve">    </t>
    </r>
    <r>
      <rPr>
        <sz val="9.75"/>
        <color theme="1"/>
        <rFont val="SimSun"/>
        <charset val="134"/>
      </rPr>
      <t>重点生态功能区转移支付收入</t>
    </r>
  </si>
  <si>
    <r>
      <t xml:space="preserve">    </t>
    </r>
    <r>
      <rPr>
        <sz val="9.75"/>
        <color theme="1"/>
        <rFont val="SimSun"/>
        <charset val="134"/>
      </rPr>
      <t>固定数额补助收入</t>
    </r>
  </si>
  <si>
    <r>
      <t xml:space="preserve">    </t>
    </r>
    <r>
      <rPr>
        <sz val="9.75"/>
        <color theme="1"/>
        <rFont val="SimSun"/>
        <charset val="134"/>
      </rPr>
      <t>革命老区转移支付收入</t>
    </r>
  </si>
  <si>
    <r>
      <t xml:space="preserve">    </t>
    </r>
    <r>
      <rPr>
        <sz val="9.75"/>
        <color theme="1"/>
        <rFont val="SimSun"/>
        <charset val="134"/>
      </rPr>
      <t>民族地区转移支付收入</t>
    </r>
  </si>
  <si>
    <r>
      <t xml:space="preserve">    </t>
    </r>
    <r>
      <rPr>
        <sz val="9.75"/>
        <color theme="1"/>
        <rFont val="SimSun"/>
        <charset val="134"/>
      </rPr>
      <t>边境地区转移支付收入</t>
    </r>
  </si>
  <si>
    <r>
      <t xml:space="preserve">    </t>
    </r>
    <r>
      <rPr>
        <sz val="9.75"/>
        <color theme="1"/>
        <rFont val="SimSun"/>
        <charset val="134"/>
      </rPr>
      <t>巩固脱贫攻坚成果衔接乡村振兴转移支付收入</t>
    </r>
  </si>
  <si>
    <r>
      <t xml:space="preserve">    </t>
    </r>
    <r>
      <rPr>
        <sz val="9.75"/>
        <color theme="1"/>
        <rFont val="SimSun"/>
        <charset val="134"/>
      </rPr>
      <t>一般公共服务共同财政事权转移支付收入</t>
    </r>
    <r>
      <rPr>
        <sz val="9.75"/>
        <color theme="1"/>
        <rFont val="Times New Roman"/>
        <family val="1"/>
      </rPr>
      <t xml:space="preserve">  </t>
    </r>
  </si>
  <si>
    <r>
      <t xml:space="preserve">    </t>
    </r>
    <r>
      <rPr>
        <sz val="9.75"/>
        <color theme="1"/>
        <rFont val="SimSun"/>
        <charset val="134"/>
      </rPr>
      <t>外交共同财政事权转移支付收入</t>
    </r>
    <r>
      <rPr>
        <sz val="9.75"/>
        <color theme="1"/>
        <rFont val="Times New Roman"/>
        <family val="1"/>
      </rPr>
      <t xml:space="preserve">  </t>
    </r>
  </si>
  <si>
    <r>
      <t xml:space="preserve">    </t>
    </r>
    <r>
      <rPr>
        <sz val="9.75"/>
        <color theme="1"/>
        <rFont val="SimSun"/>
        <charset val="134"/>
      </rPr>
      <t>国防共同财政事权转移支付收入</t>
    </r>
    <r>
      <rPr>
        <sz val="9.75"/>
        <color theme="1"/>
        <rFont val="Times New Roman"/>
        <family val="1"/>
      </rPr>
      <t xml:space="preserve">  </t>
    </r>
  </si>
  <si>
    <r>
      <t xml:space="preserve">    </t>
    </r>
    <r>
      <rPr>
        <sz val="9.75"/>
        <color theme="1"/>
        <rFont val="SimSun"/>
        <charset val="134"/>
      </rPr>
      <t>公共安全共同财政事权转移支付收入</t>
    </r>
    <r>
      <rPr>
        <sz val="9.75"/>
        <color theme="1"/>
        <rFont val="Times New Roman"/>
        <family val="1"/>
      </rPr>
      <t xml:space="preserve">  </t>
    </r>
  </si>
  <si>
    <r>
      <t xml:space="preserve">    </t>
    </r>
    <r>
      <rPr>
        <sz val="9.75"/>
        <color theme="1"/>
        <rFont val="SimSun"/>
        <charset val="134"/>
      </rPr>
      <t>教育共同财政事权转移支付收入</t>
    </r>
    <r>
      <rPr>
        <sz val="9.75"/>
        <color theme="1"/>
        <rFont val="Times New Roman"/>
        <family val="1"/>
      </rPr>
      <t xml:space="preserve">  </t>
    </r>
  </si>
  <si>
    <r>
      <t xml:space="preserve">    </t>
    </r>
    <r>
      <rPr>
        <sz val="9.75"/>
        <color theme="1"/>
        <rFont val="SimSun"/>
        <charset val="134"/>
      </rPr>
      <t>科学技术共同财政事权转移支付收入</t>
    </r>
    <r>
      <rPr>
        <sz val="9.75"/>
        <color theme="1"/>
        <rFont val="Times New Roman"/>
        <family val="1"/>
      </rPr>
      <t xml:space="preserve">  </t>
    </r>
  </si>
  <si>
    <r>
      <t xml:space="preserve">    </t>
    </r>
    <r>
      <rPr>
        <sz val="9.75"/>
        <color theme="1"/>
        <rFont val="SimSun"/>
        <charset val="134"/>
      </rPr>
      <t>文化旅游体育与传媒共同财政事权转移支付收入</t>
    </r>
    <r>
      <rPr>
        <sz val="9.75"/>
        <color theme="1"/>
        <rFont val="Times New Roman"/>
        <family val="1"/>
      </rPr>
      <t xml:space="preserve">  </t>
    </r>
  </si>
  <si>
    <r>
      <t xml:space="preserve">    </t>
    </r>
    <r>
      <rPr>
        <sz val="9.75"/>
        <color theme="1"/>
        <rFont val="SimSun"/>
        <charset val="134"/>
      </rPr>
      <t>社会保障和就业共同财政事权转移支付收入</t>
    </r>
    <r>
      <rPr>
        <sz val="9.75"/>
        <color theme="1"/>
        <rFont val="Times New Roman"/>
        <family val="1"/>
      </rPr>
      <t xml:space="preserve">  </t>
    </r>
  </si>
  <si>
    <r>
      <t xml:space="preserve">    </t>
    </r>
    <r>
      <rPr>
        <sz val="9.75"/>
        <color theme="1"/>
        <rFont val="SimSun"/>
        <charset val="134"/>
      </rPr>
      <t>医疗卫生共同财政事权转移支付收入</t>
    </r>
    <r>
      <rPr>
        <sz val="9.75"/>
        <color theme="1"/>
        <rFont val="Times New Roman"/>
        <family val="1"/>
      </rPr>
      <t xml:space="preserve">  </t>
    </r>
  </si>
  <si>
    <r>
      <t xml:space="preserve">    </t>
    </r>
    <r>
      <rPr>
        <sz val="9.75"/>
        <color theme="1"/>
        <rFont val="SimSun"/>
        <charset val="134"/>
      </rPr>
      <t>节能环保共同财政事权转移支付收入</t>
    </r>
    <r>
      <rPr>
        <sz val="9.75"/>
        <color theme="1"/>
        <rFont val="Times New Roman"/>
        <family val="1"/>
      </rPr>
      <t xml:space="preserve">  </t>
    </r>
  </si>
  <si>
    <r>
      <t xml:space="preserve">    </t>
    </r>
    <r>
      <rPr>
        <sz val="9.75"/>
        <color theme="1"/>
        <rFont val="SimSun"/>
        <charset val="134"/>
      </rPr>
      <t>城乡社区共同财政事权转移支付收入</t>
    </r>
    <r>
      <rPr>
        <sz val="9.75"/>
        <color theme="1"/>
        <rFont val="Times New Roman"/>
        <family val="1"/>
      </rPr>
      <t xml:space="preserve">  </t>
    </r>
  </si>
  <si>
    <r>
      <t xml:space="preserve">    </t>
    </r>
    <r>
      <rPr>
        <sz val="9.75"/>
        <color theme="1"/>
        <rFont val="SimSun"/>
        <charset val="134"/>
      </rPr>
      <t>农林水共同财政事权转移支付收入</t>
    </r>
    <r>
      <rPr>
        <sz val="9.75"/>
        <color theme="1"/>
        <rFont val="Times New Roman"/>
        <family val="1"/>
      </rPr>
      <t xml:space="preserve">  </t>
    </r>
  </si>
  <si>
    <r>
      <t xml:space="preserve">    </t>
    </r>
    <r>
      <rPr>
        <sz val="9.75"/>
        <color theme="1"/>
        <rFont val="SimSun"/>
        <charset val="134"/>
      </rPr>
      <t>交通运输共同财政事权转移支付收入</t>
    </r>
    <r>
      <rPr>
        <sz val="9.75"/>
        <color theme="1"/>
        <rFont val="Times New Roman"/>
        <family val="1"/>
      </rPr>
      <t xml:space="preserve">  </t>
    </r>
  </si>
  <si>
    <r>
      <t xml:space="preserve">    </t>
    </r>
    <r>
      <rPr>
        <sz val="9.75"/>
        <color theme="1"/>
        <rFont val="SimSun"/>
        <charset val="134"/>
      </rPr>
      <t>资源勘探信息等共同财政事权转移支付收入</t>
    </r>
    <r>
      <rPr>
        <sz val="9.75"/>
        <color theme="1"/>
        <rFont val="Times New Roman"/>
        <family val="1"/>
      </rPr>
      <t xml:space="preserve">  </t>
    </r>
  </si>
  <si>
    <r>
      <t xml:space="preserve">    </t>
    </r>
    <r>
      <rPr>
        <sz val="9.75"/>
        <color theme="1"/>
        <rFont val="SimSun"/>
        <charset val="134"/>
      </rPr>
      <t>商业服务业等共同财政事权转移支付收入</t>
    </r>
    <r>
      <rPr>
        <sz val="9.75"/>
        <color theme="1"/>
        <rFont val="Times New Roman"/>
        <family val="1"/>
      </rPr>
      <t xml:space="preserve">  </t>
    </r>
  </si>
  <si>
    <r>
      <t xml:space="preserve">    </t>
    </r>
    <r>
      <rPr>
        <sz val="9.75"/>
        <color theme="1"/>
        <rFont val="SimSun"/>
        <charset val="134"/>
      </rPr>
      <t>金融共同财政事权转移支付收入</t>
    </r>
    <r>
      <rPr>
        <sz val="9.75"/>
        <color theme="1"/>
        <rFont val="Times New Roman"/>
        <family val="1"/>
      </rPr>
      <t xml:space="preserve">  </t>
    </r>
  </si>
  <si>
    <r>
      <t xml:space="preserve">    </t>
    </r>
    <r>
      <rPr>
        <sz val="9.75"/>
        <color theme="1"/>
        <rFont val="SimSun"/>
        <charset val="134"/>
      </rPr>
      <t>自然资源海洋气象等共同财政事权转移支付收入</t>
    </r>
    <r>
      <rPr>
        <sz val="9.75"/>
        <color theme="1"/>
        <rFont val="Times New Roman"/>
        <family val="1"/>
      </rPr>
      <t xml:space="preserve">  </t>
    </r>
  </si>
  <si>
    <r>
      <t xml:space="preserve">    </t>
    </r>
    <r>
      <rPr>
        <sz val="9.75"/>
        <color theme="1"/>
        <rFont val="SimSun"/>
        <charset val="134"/>
      </rPr>
      <t>住房保障共同财政事权转移支付收入</t>
    </r>
    <r>
      <rPr>
        <sz val="9.75"/>
        <color theme="1"/>
        <rFont val="Times New Roman"/>
        <family val="1"/>
      </rPr>
      <t xml:space="preserve">  </t>
    </r>
  </si>
  <si>
    <r>
      <t xml:space="preserve">    </t>
    </r>
    <r>
      <rPr>
        <sz val="9.75"/>
        <color theme="1"/>
        <rFont val="SimSun"/>
        <charset val="134"/>
      </rPr>
      <t>粮油物资储备共同财政事权转移支付收入</t>
    </r>
    <r>
      <rPr>
        <sz val="9.75"/>
        <color theme="1"/>
        <rFont val="Times New Roman"/>
        <family val="1"/>
      </rPr>
      <t xml:space="preserve">  </t>
    </r>
  </si>
  <si>
    <r>
      <t xml:space="preserve">    </t>
    </r>
    <r>
      <rPr>
        <sz val="9.75"/>
        <color theme="1"/>
        <rFont val="SimSun"/>
        <charset val="134"/>
      </rPr>
      <t>灾害防治及应急管理共同财政事权转移支付收入</t>
    </r>
    <r>
      <rPr>
        <sz val="9.75"/>
        <color theme="1"/>
        <rFont val="Times New Roman"/>
        <family val="1"/>
      </rPr>
      <t xml:space="preserve">  </t>
    </r>
  </si>
  <si>
    <r>
      <t xml:space="preserve">    </t>
    </r>
    <r>
      <rPr>
        <sz val="9.75"/>
        <color theme="1"/>
        <rFont val="SimSun"/>
        <charset val="134"/>
      </rPr>
      <t>其他共同财政事权转移支付收入</t>
    </r>
    <r>
      <rPr>
        <sz val="9.75"/>
        <color theme="1"/>
        <rFont val="Times New Roman"/>
        <family val="1"/>
      </rPr>
      <t xml:space="preserve">  </t>
    </r>
  </si>
  <si>
    <r>
      <t xml:space="preserve">    </t>
    </r>
    <r>
      <rPr>
        <sz val="9.75"/>
        <color theme="1"/>
        <rFont val="SimSun"/>
        <charset val="134"/>
      </rPr>
      <t>增值税留抵退税转移支付收入</t>
    </r>
  </si>
  <si>
    <r>
      <t xml:space="preserve">    </t>
    </r>
    <r>
      <rPr>
        <sz val="9.75"/>
        <color theme="1"/>
        <rFont val="SimSun"/>
        <charset val="134"/>
      </rPr>
      <t>其他退税减税降费转移支付收入</t>
    </r>
  </si>
  <si>
    <r>
      <t xml:space="preserve">    </t>
    </r>
    <r>
      <rPr>
        <sz val="9.75"/>
        <color theme="1"/>
        <rFont val="SimSun"/>
        <charset val="134"/>
      </rPr>
      <t>补充县区财力转移支付收入</t>
    </r>
  </si>
  <si>
    <r>
      <t xml:space="preserve">    </t>
    </r>
    <r>
      <rPr>
        <sz val="9.75"/>
        <color theme="1"/>
        <rFont val="SimSun"/>
        <charset val="134"/>
      </rPr>
      <t>其他一般性转移支付收入</t>
    </r>
  </si>
  <si>
    <r>
      <rPr>
        <b/>
        <sz val="9.75"/>
        <color theme="1"/>
        <rFont val="SimSun"/>
        <charset val="134"/>
      </rPr>
      <t>三、</t>
    </r>
  </si>
  <si>
    <r>
      <t xml:space="preserve">  </t>
    </r>
    <r>
      <rPr>
        <b/>
        <sz val="9.75"/>
        <color theme="1"/>
        <rFont val="SimSun"/>
        <charset val="134"/>
      </rPr>
      <t>专项转移支付收入</t>
    </r>
  </si>
  <si>
    <r>
      <t xml:space="preserve">    </t>
    </r>
    <r>
      <rPr>
        <sz val="9.75"/>
        <color theme="1"/>
        <rFont val="SimSun"/>
        <charset val="134"/>
      </rPr>
      <t>一般公共服务</t>
    </r>
  </si>
  <si>
    <r>
      <t xml:space="preserve">    </t>
    </r>
    <r>
      <rPr>
        <sz val="9.75"/>
        <color theme="1"/>
        <rFont val="SimSun"/>
        <charset val="134"/>
      </rPr>
      <t>外交</t>
    </r>
  </si>
  <si>
    <r>
      <t xml:space="preserve">    </t>
    </r>
    <r>
      <rPr>
        <sz val="9.75"/>
        <color theme="1"/>
        <rFont val="SimSun"/>
        <charset val="134"/>
      </rPr>
      <t>国防</t>
    </r>
  </si>
  <si>
    <r>
      <t xml:space="preserve">    </t>
    </r>
    <r>
      <rPr>
        <sz val="9.75"/>
        <color theme="1"/>
        <rFont val="SimSun"/>
        <charset val="134"/>
      </rPr>
      <t>公共安全</t>
    </r>
  </si>
  <si>
    <r>
      <t xml:space="preserve">    </t>
    </r>
    <r>
      <rPr>
        <sz val="9.75"/>
        <color theme="1"/>
        <rFont val="SimSun"/>
        <charset val="134"/>
      </rPr>
      <t>教育</t>
    </r>
  </si>
  <si>
    <r>
      <t xml:space="preserve">    </t>
    </r>
    <r>
      <rPr>
        <sz val="9.75"/>
        <color theme="1"/>
        <rFont val="SimSun"/>
        <charset val="134"/>
      </rPr>
      <t>科学技术</t>
    </r>
  </si>
  <si>
    <r>
      <t xml:space="preserve">    </t>
    </r>
    <r>
      <rPr>
        <sz val="9.75"/>
        <color theme="1"/>
        <rFont val="SimSun"/>
        <charset val="134"/>
      </rPr>
      <t>文化旅游体育与传媒</t>
    </r>
  </si>
  <si>
    <r>
      <t xml:space="preserve">    </t>
    </r>
    <r>
      <rPr>
        <sz val="9.75"/>
        <color theme="1"/>
        <rFont val="SimSun"/>
        <charset val="134"/>
      </rPr>
      <t>社会保障和就业</t>
    </r>
  </si>
  <si>
    <r>
      <t xml:space="preserve">    </t>
    </r>
    <r>
      <rPr>
        <sz val="9.75"/>
        <color theme="1"/>
        <rFont val="SimSun"/>
        <charset val="134"/>
      </rPr>
      <t>卫生健康</t>
    </r>
  </si>
  <si>
    <r>
      <t xml:space="preserve">    </t>
    </r>
    <r>
      <rPr>
        <sz val="9.75"/>
        <color theme="1"/>
        <rFont val="SimSun"/>
        <charset val="134"/>
      </rPr>
      <t>节能环保</t>
    </r>
  </si>
  <si>
    <r>
      <t xml:space="preserve">    </t>
    </r>
    <r>
      <rPr>
        <sz val="9.75"/>
        <color theme="1"/>
        <rFont val="SimSun"/>
        <charset val="134"/>
      </rPr>
      <t>城乡社区</t>
    </r>
  </si>
  <si>
    <r>
      <t xml:space="preserve">    </t>
    </r>
    <r>
      <rPr>
        <sz val="9.75"/>
        <color theme="1"/>
        <rFont val="SimSun"/>
        <charset val="134"/>
      </rPr>
      <t>农林水</t>
    </r>
  </si>
  <si>
    <r>
      <t xml:space="preserve">    </t>
    </r>
    <r>
      <rPr>
        <sz val="9.75"/>
        <color theme="1"/>
        <rFont val="SimSun"/>
        <charset val="134"/>
      </rPr>
      <t>交通运输</t>
    </r>
  </si>
  <si>
    <r>
      <t xml:space="preserve">    </t>
    </r>
    <r>
      <rPr>
        <sz val="9.75"/>
        <color theme="1"/>
        <rFont val="SimSun"/>
        <charset val="134"/>
      </rPr>
      <t>资源勘探信息等</t>
    </r>
  </si>
  <si>
    <r>
      <t xml:space="preserve">    </t>
    </r>
    <r>
      <rPr>
        <sz val="9.75"/>
        <color theme="1"/>
        <rFont val="SimSun"/>
        <charset val="134"/>
      </rPr>
      <t>商业服务业等</t>
    </r>
  </si>
  <si>
    <r>
      <t xml:space="preserve">    </t>
    </r>
    <r>
      <rPr>
        <sz val="9.75"/>
        <color theme="1"/>
        <rFont val="SimSun"/>
        <charset val="134"/>
      </rPr>
      <t>金融</t>
    </r>
  </si>
  <si>
    <r>
      <t xml:space="preserve">    </t>
    </r>
    <r>
      <rPr>
        <sz val="9.75"/>
        <color theme="1"/>
        <rFont val="SimSun"/>
        <charset val="134"/>
      </rPr>
      <t>自然资源海洋气象等</t>
    </r>
  </si>
  <si>
    <r>
      <t xml:space="preserve">    </t>
    </r>
    <r>
      <rPr>
        <sz val="9.75"/>
        <color theme="1"/>
        <rFont val="SimSun"/>
        <charset val="134"/>
      </rPr>
      <t>住房保障</t>
    </r>
  </si>
  <si>
    <r>
      <t xml:space="preserve">    </t>
    </r>
    <r>
      <rPr>
        <sz val="9.75"/>
        <color theme="1"/>
        <rFont val="SimSun"/>
        <charset val="134"/>
      </rPr>
      <t>粮油物资储备</t>
    </r>
  </si>
  <si>
    <r>
      <t xml:space="preserve">    </t>
    </r>
    <r>
      <rPr>
        <sz val="9.75"/>
        <color theme="1"/>
        <rFont val="SimSun"/>
        <charset val="134"/>
      </rPr>
      <t>灾害防治及应急管理</t>
    </r>
  </si>
  <si>
    <r>
      <t xml:space="preserve">    </t>
    </r>
    <r>
      <rPr>
        <sz val="9.75"/>
        <color theme="1"/>
        <rFont val="SimSun"/>
        <charset val="134"/>
      </rPr>
      <t>其他收入</t>
    </r>
  </si>
  <si>
    <r>
      <rPr>
        <b/>
        <sz val="9.75"/>
        <color theme="1"/>
        <rFont val="SimSun"/>
        <charset val="134"/>
      </rPr>
      <t>四、</t>
    </r>
  </si>
  <si>
    <r>
      <rPr>
        <b/>
        <sz val="9.75"/>
        <color theme="1"/>
        <rFont val="SimSun"/>
        <charset val="134"/>
      </rPr>
      <t>上解上级支出</t>
    </r>
  </si>
  <si>
    <r>
      <t xml:space="preserve">  </t>
    </r>
    <r>
      <rPr>
        <sz val="9.75"/>
        <color theme="1"/>
        <rFont val="SimSun"/>
        <charset val="134"/>
      </rPr>
      <t>体制上解支出</t>
    </r>
  </si>
  <si>
    <r>
      <t xml:space="preserve">  </t>
    </r>
    <r>
      <rPr>
        <sz val="9.75"/>
        <color theme="1"/>
        <rFont val="SimSun"/>
        <charset val="134"/>
      </rPr>
      <t>专项上解支出</t>
    </r>
  </si>
  <si>
    <r>
      <rPr>
        <b/>
        <sz val="9.75"/>
        <color theme="1"/>
        <rFont val="SimSun"/>
        <charset val="134"/>
      </rPr>
      <t>上级税收返还和转移支付收入</t>
    </r>
  </si>
  <si>
    <r>
      <t>4-2023</t>
    </r>
    <r>
      <rPr>
        <b/>
        <sz val="18"/>
        <color theme="1"/>
        <rFont val="SimSun"/>
        <charset val="134"/>
      </rPr>
      <t>年南华县税收返还和转移支付收入决算表</t>
    </r>
    <phoneticPr fontId="65" type="noConversion"/>
  </si>
  <si>
    <r>
      <rPr>
        <b/>
        <sz val="9.75"/>
        <color theme="1"/>
        <rFont val="SimSun"/>
        <charset val="134"/>
      </rPr>
      <t>上级补助收入</t>
    </r>
  </si>
  <si>
    <r>
      <rPr>
        <b/>
        <sz val="9.75"/>
        <color theme="1"/>
        <rFont val="SimSun"/>
        <charset val="134"/>
      </rPr>
      <t>预算数</t>
    </r>
  </si>
  <si>
    <r>
      <rPr>
        <b/>
        <sz val="9.75"/>
        <color theme="1"/>
        <rFont val="SimSun"/>
        <charset val="134"/>
      </rPr>
      <t>决算数为预算数的</t>
    </r>
    <r>
      <rPr>
        <b/>
        <sz val="9.75"/>
        <color theme="1"/>
        <rFont val="Times New Roman"/>
        <family val="1"/>
      </rPr>
      <t>%</t>
    </r>
  </si>
  <si>
    <r>
      <rPr>
        <b/>
        <sz val="9.75"/>
        <color theme="1"/>
        <rFont val="SimSun"/>
        <charset val="134"/>
      </rPr>
      <t>收入总计</t>
    </r>
  </si>
  <si>
    <r>
      <t>5-2023</t>
    </r>
    <r>
      <rPr>
        <b/>
        <sz val="18"/>
        <color theme="1"/>
        <rFont val="SimSun"/>
        <charset val="134"/>
      </rPr>
      <t>年南华县本级一般公共预算收入决算表</t>
    </r>
    <phoneticPr fontId="65" type="noConversion"/>
  </si>
  <si>
    <r>
      <t>6-2023</t>
    </r>
    <r>
      <rPr>
        <b/>
        <sz val="18"/>
        <color theme="1"/>
        <rFont val="SimSun"/>
        <charset val="134"/>
      </rPr>
      <t>年南华县本级一般公共预算支出决算表</t>
    </r>
    <phoneticPr fontId="65" type="noConversion"/>
  </si>
  <si>
    <r>
      <t>7-2023</t>
    </r>
    <r>
      <rPr>
        <b/>
        <sz val="18"/>
        <color theme="1"/>
        <rFont val="宋体"/>
        <family val="3"/>
        <charset val="134"/>
      </rPr>
      <t>年南华县本级一般公共预算支出决算明细表</t>
    </r>
    <phoneticPr fontId="65" type="noConversion"/>
  </si>
  <si>
    <t>8-2023年南华县本级对下税收返还和转移支付支出决算表</t>
    <phoneticPr fontId="65" type="noConversion"/>
  </si>
  <si>
    <t>注：本表无数据</t>
    <phoneticPr fontId="65" type="noConversion"/>
  </si>
  <si>
    <t>9-2023年南华县本级对下税收返还和转移支付分地区决算表</t>
    <phoneticPr fontId="65" type="noConversion"/>
  </si>
  <si>
    <t>10-2023年南华县本级对下专项转移支付分地区分项目决算表</t>
    <phoneticPr fontId="65" type="noConversion"/>
  </si>
  <si>
    <r>
      <rPr>
        <sz val="10"/>
        <color theme="1"/>
        <rFont val="宋体"/>
        <family val="3"/>
        <charset val="134"/>
      </rPr>
      <t>单位</t>
    </r>
    <r>
      <rPr>
        <sz val="10"/>
        <color theme="1"/>
        <rFont val="Times New Roman"/>
        <family val="1"/>
      </rPr>
      <t>:</t>
    </r>
    <r>
      <rPr>
        <sz val="10"/>
        <color theme="1"/>
        <rFont val="宋体"/>
        <family val="3"/>
        <charset val="134"/>
      </rPr>
      <t>万元</t>
    </r>
  </si>
  <si>
    <r>
      <t xml:space="preserve">  </t>
    </r>
    <r>
      <rPr>
        <sz val="9.75"/>
        <color theme="1"/>
        <rFont val="SimSun"/>
        <charset val="134"/>
      </rPr>
      <t>工资奖金津补贴</t>
    </r>
  </si>
  <si>
    <r>
      <t xml:space="preserve">  </t>
    </r>
    <r>
      <rPr>
        <sz val="9.75"/>
        <color theme="1"/>
        <rFont val="SimSun"/>
        <charset val="134"/>
      </rPr>
      <t>社会保障缴费</t>
    </r>
  </si>
  <si>
    <r>
      <t xml:space="preserve">  </t>
    </r>
    <r>
      <rPr>
        <sz val="9.75"/>
        <color theme="1"/>
        <rFont val="SimSun"/>
        <charset val="134"/>
      </rPr>
      <t>住房公积金</t>
    </r>
  </si>
  <si>
    <r>
      <t xml:space="preserve">  </t>
    </r>
    <r>
      <rPr>
        <sz val="9.75"/>
        <color theme="1"/>
        <rFont val="SimSun"/>
        <charset val="134"/>
      </rPr>
      <t>其他工资福利支出</t>
    </r>
  </si>
  <si>
    <r>
      <t xml:space="preserve">  </t>
    </r>
    <r>
      <rPr>
        <sz val="9.75"/>
        <color theme="1"/>
        <rFont val="SimSun"/>
        <charset val="134"/>
      </rPr>
      <t>办公经费</t>
    </r>
  </si>
  <si>
    <r>
      <t xml:space="preserve">  </t>
    </r>
    <r>
      <rPr>
        <sz val="9.75"/>
        <color theme="1"/>
        <rFont val="SimSun"/>
        <charset val="134"/>
      </rPr>
      <t>会议费</t>
    </r>
  </si>
  <si>
    <r>
      <t xml:space="preserve">  </t>
    </r>
    <r>
      <rPr>
        <sz val="9.75"/>
        <color theme="1"/>
        <rFont val="SimSun"/>
        <charset val="134"/>
      </rPr>
      <t>培训费</t>
    </r>
  </si>
  <si>
    <r>
      <t xml:space="preserve">  </t>
    </r>
    <r>
      <rPr>
        <sz val="9.75"/>
        <color theme="1"/>
        <rFont val="SimSun"/>
        <charset val="134"/>
      </rPr>
      <t>专用材料购置费</t>
    </r>
  </si>
  <si>
    <r>
      <t xml:space="preserve">  </t>
    </r>
    <r>
      <rPr>
        <sz val="9.75"/>
        <color theme="1"/>
        <rFont val="SimSun"/>
        <charset val="134"/>
      </rPr>
      <t>委托业务费</t>
    </r>
  </si>
  <si>
    <r>
      <t xml:space="preserve">  </t>
    </r>
    <r>
      <rPr>
        <sz val="9.75"/>
        <color theme="1"/>
        <rFont val="SimSun"/>
        <charset val="134"/>
      </rPr>
      <t>公务接待费</t>
    </r>
  </si>
  <si>
    <r>
      <t xml:space="preserve">  </t>
    </r>
    <r>
      <rPr>
        <sz val="9.75"/>
        <color theme="1"/>
        <rFont val="SimSun"/>
        <charset val="134"/>
      </rPr>
      <t>因公出国</t>
    </r>
    <r>
      <rPr>
        <sz val="9.75"/>
        <color theme="1"/>
        <rFont val="Times New Roman"/>
        <family val="1"/>
      </rPr>
      <t>(</t>
    </r>
    <r>
      <rPr>
        <sz val="9.75"/>
        <color theme="1"/>
        <rFont val="SimSun"/>
        <charset val="134"/>
      </rPr>
      <t>境</t>
    </r>
    <r>
      <rPr>
        <sz val="9.75"/>
        <color theme="1"/>
        <rFont val="Times New Roman"/>
        <family val="1"/>
      </rPr>
      <t>)</t>
    </r>
    <r>
      <rPr>
        <sz val="9.75"/>
        <color theme="1"/>
        <rFont val="SimSun"/>
        <charset val="134"/>
      </rPr>
      <t>费用</t>
    </r>
  </si>
  <si>
    <r>
      <t xml:space="preserve">  </t>
    </r>
    <r>
      <rPr>
        <sz val="9.75"/>
        <color theme="1"/>
        <rFont val="SimSun"/>
        <charset val="134"/>
      </rPr>
      <t>公务用车运行维护费</t>
    </r>
  </si>
  <si>
    <r>
      <t xml:space="preserve">  </t>
    </r>
    <r>
      <rPr>
        <sz val="9.75"/>
        <color theme="1"/>
        <rFont val="SimSun"/>
        <charset val="134"/>
      </rPr>
      <t>维修</t>
    </r>
    <r>
      <rPr>
        <sz val="9.75"/>
        <color theme="1"/>
        <rFont val="Times New Roman"/>
        <family val="1"/>
      </rPr>
      <t>(</t>
    </r>
    <r>
      <rPr>
        <sz val="9.75"/>
        <color theme="1"/>
        <rFont val="SimSun"/>
        <charset val="134"/>
      </rPr>
      <t>护</t>
    </r>
    <r>
      <rPr>
        <sz val="9.75"/>
        <color theme="1"/>
        <rFont val="Times New Roman"/>
        <family val="1"/>
      </rPr>
      <t>)</t>
    </r>
    <r>
      <rPr>
        <sz val="9.75"/>
        <color theme="1"/>
        <rFont val="SimSun"/>
        <charset val="134"/>
      </rPr>
      <t>费</t>
    </r>
  </si>
  <si>
    <r>
      <t xml:space="preserve">  </t>
    </r>
    <r>
      <rPr>
        <sz val="9.75"/>
        <color theme="1"/>
        <rFont val="SimSun"/>
        <charset val="134"/>
      </rPr>
      <t>其他商品和服务支出</t>
    </r>
  </si>
  <si>
    <r>
      <t xml:space="preserve">  </t>
    </r>
    <r>
      <rPr>
        <sz val="9.75"/>
        <color theme="1"/>
        <rFont val="SimSun"/>
        <charset val="134"/>
      </rPr>
      <t>房屋建筑物购建</t>
    </r>
  </si>
  <si>
    <r>
      <t xml:space="preserve">  </t>
    </r>
    <r>
      <rPr>
        <sz val="9.75"/>
        <color theme="1"/>
        <rFont val="SimSun"/>
        <charset val="134"/>
      </rPr>
      <t>基础设施建设</t>
    </r>
  </si>
  <si>
    <r>
      <t xml:space="preserve">  </t>
    </r>
    <r>
      <rPr>
        <sz val="9.75"/>
        <color theme="1"/>
        <rFont val="SimSun"/>
        <charset val="134"/>
      </rPr>
      <t>公务用车购置</t>
    </r>
  </si>
  <si>
    <r>
      <t xml:space="preserve">  </t>
    </r>
    <r>
      <rPr>
        <sz val="9.75"/>
        <color theme="1"/>
        <rFont val="SimSun"/>
        <charset val="134"/>
      </rPr>
      <t>土地征迁补偿和安置支出</t>
    </r>
  </si>
  <si>
    <r>
      <t xml:space="preserve">  </t>
    </r>
    <r>
      <rPr>
        <sz val="9.75"/>
        <color theme="1"/>
        <rFont val="SimSun"/>
        <charset val="134"/>
      </rPr>
      <t>设备购置</t>
    </r>
  </si>
  <si>
    <r>
      <t xml:space="preserve">  </t>
    </r>
    <r>
      <rPr>
        <sz val="9.75"/>
        <color theme="1"/>
        <rFont val="SimSun"/>
        <charset val="134"/>
      </rPr>
      <t>大型修缮</t>
    </r>
  </si>
  <si>
    <r>
      <t xml:space="preserve">  </t>
    </r>
    <r>
      <rPr>
        <sz val="9.75"/>
        <color theme="1"/>
        <rFont val="SimSun"/>
        <charset val="134"/>
      </rPr>
      <t>其他资本性支出</t>
    </r>
  </si>
  <si>
    <r>
      <t xml:space="preserve">  </t>
    </r>
    <r>
      <rPr>
        <sz val="9.75"/>
        <color theme="1"/>
        <rFont val="SimSun"/>
        <charset val="134"/>
      </rPr>
      <t>工资福利支出</t>
    </r>
  </si>
  <si>
    <r>
      <t xml:space="preserve">  </t>
    </r>
    <r>
      <rPr>
        <sz val="9.75"/>
        <color theme="1"/>
        <rFont val="SimSun"/>
        <charset val="134"/>
      </rPr>
      <t>商品和服务支出</t>
    </r>
  </si>
  <si>
    <r>
      <t xml:space="preserve">  </t>
    </r>
    <r>
      <rPr>
        <sz val="9.75"/>
        <color theme="1"/>
        <rFont val="SimSun"/>
        <charset val="134"/>
      </rPr>
      <t>其他对事业单位补助</t>
    </r>
  </si>
  <si>
    <r>
      <t xml:space="preserve">  </t>
    </r>
    <r>
      <rPr>
        <sz val="9.75"/>
        <color theme="1"/>
        <rFont val="SimSun"/>
        <charset val="134"/>
      </rPr>
      <t>资本性支出</t>
    </r>
    <r>
      <rPr>
        <sz val="9.75"/>
        <color theme="1"/>
        <rFont val="Times New Roman"/>
        <family val="1"/>
      </rPr>
      <t>(</t>
    </r>
    <r>
      <rPr>
        <sz val="9.75"/>
        <color theme="1"/>
        <rFont val="SimSun"/>
        <charset val="134"/>
      </rPr>
      <t>一</t>
    </r>
    <r>
      <rPr>
        <sz val="9.75"/>
        <color theme="1"/>
        <rFont val="Times New Roman"/>
        <family val="1"/>
      </rPr>
      <t>)</t>
    </r>
  </si>
  <si>
    <r>
      <t xml:space="preserve">  </t>
    </r>
    <r>
      <rPr>
        <sz val="9.75"/>
        <color theme="1"/>
        <rFont val="SimSun"/>
        <charset val="134"/>
      </rPr>
      <t>资本性支出</t>
    </r>
    <r>
      <rPr>
        <sz val="9.75"/>
        <color theme="1"/>
        <rFont val="Times New Roman"/>
        <family val="1"/>
      </rPr>
      <t>(</t>
    </r>
    <r>
      <rPr>
        <sz val="9.75"/>
        <color theme="1"/>
        <rFont val="SimSun"/>
        <charset val="134"/>
      </rPr>
      <t>二</t>
    </r>
    <r>
      <rPr>
        <sz val="9.75"/>
        <color theme="1"/>
        <rFont val="Times New Roman"/>
        <family val="1"/>
      </rPr>
      <t>)</t>
    </r>
  </si>
  <si>
    <r>
      <t xml:space="preserve">  </t>
    </r>
    <r>
      <rPr>
        <sz val="9.75"/>
        <color theme="1"/>
        <rFont val="SimSun"/>
        <charset val="134"/>
      </rPr>
      <t>费用补贴</t>
    </r>
  </si>
  <si>
    <r>
      <t xml:space="preserve">  </t>
    </r>
    <r>
      <rPr>
        <sz val="9.75"/>
        <color theme="1"/>
        <rFont val="SimSun"/>
        <charset val="134"/>
      </rPr>
      <t>利息补贴</t>
    </r>
  </si>
  <si>
    <r>
      <t xml:space="preserve">  </t>
    </r>
    <r>
      <rPr>
        <sz val="9.75"/>
        <color theme="1"/>
        <rFont val="SimSun"/>
        <charset val="134"/>
      </rPr>
      <t>其他对企业补助</t>
    </r>
  </si>
  <si>
    <r>
      <t xml:space="preserve">  </t>
    </r>
    <r>
      <rPr>
        <sz val="9.75"/>
        <color theme="1"/>
        <rFont val="SimSun"/>
        <charset val="134"/>
      </rPr>
      <t>对企业资本性支出</t>
    </r>
    <r>
      <rPr>
        <sz val="9.75"/>
        <color theme="1"/>
        <rFont val="Times New Roman"/>
        <family val="1"/>
      </rPr>
      <t>(</t>
    </r>
    <r>
      <rPr>
        <sz val="9.75"/>
        <color theme="1"/>
        <rFont val="SimSun"/>
        <charset val="134"/>
      </rPr>
      <t>一</t>
    </r>
    <r>
      <rPr>
        <sz val="9.75"/>
        <color theme="1"/>
        <rFont val="Times New Roman"/>
        <family val="1"/>
      </rPr>
      <t>)</t>
    </r>
  </si>
  <si>
    <r>
      <t xml:space="preserve">  </t>
    </r>
    <r>
      <rPr>
        <sz val="9.75"/>
        <color theme="1"/>
        <rFont val="SimSun"/>
        <charset val="134"/>
      </rPr>
      <t>对企业资本性支出</t>
    </r>
    <r>
      <rPr>
        <sz val="9.75"/>
        <color theme="1"/>
        <rFont val="Times New Roman"/>
        <family val="1"/>
      </rPr>
      <t>(</t>
    </r>
    <r>
      <rPr>
        <sz val="9.75"/>
        <color theme="1"/>
        <rFont val="SimSun"/>
        <charset val="134"/>
      </rPr>
      <t>二</t>
    </r>
    <r>
      <rPr>
        <sz val="9.75"/>
        <color theme="1"/>
        <rFont val="Times New Roman"/>
        <family val="1"/>
      </rPr>
      <t>)</t>
    </r>
  </si>
  <si>
    <r>
      <t xml:space="preserve">  </t>
    </r>
    <r>
      <rPr>
        <sz val="9.75"/>
        <color theme="1"/>
        <rFont val="SimSun"/>
        <charset val="134"/>
      </rPr>
      <t>政府投资基金股权投资</t>
    </r>
  </si>
  <si>
    <r>
      <t xml:space="preserve">  </t>
    </r>
    <r>
      <rPr>
        <sz val="9.75"/>
        <color theme="1"/>
        <rFont val="SimSun"/>
        <charset val="134"/>
      </rPr>
      <t>其他对企业资本性支出</t>
    </r>
  </si>
  <si>
    <r>
      <t xml:space="preserve">  </t>
    </r>
    <r>
      <rPr>
        <sz val="9.75"/>
        <color theme="1"/>
        <rFont val="SimSun"/>
        <charset val="134"/>
      </rPr>
      <t>社会福利和救助</t>
    </r>
  </si>
  <si>
    <r>
      <t xml:space="preserve">  </t>
    </r>
    <r>
      <rPr>
        <sz val="9.75"/>
        <color theme="1"/>
        <rFont val="SimSun"/>
        <charset val="134"/>
      </rPr>
      <t>助学金</t>
    </r>
  </si>
  <si>
    <r>
      <t xml:space="preserve">  </t>
    </r>
    <r>
      <rPr>
        <sz val="9.75"/>
        <color theme="1"/>
        <rFont val="SimSun"/>
        <charset val="134"/>
      </rPr>
      <t>个人农业生产补贴</t>
    </r>
  </si>
  <si>
    <r>
      <t xml:space="preserve">  </t>
    </r>
    <r>
      <rPr>
        <sz val="9.75"/>
        <color theme="1"/>
        <rFont val="SimSun"/>
        <charset val="134"/>
      </rPr>
      <t>离退休费</t>
    </r>
  </si>
  <si>
    <r>
      <t xml:space="preserve">  </t>
    </r>
    <r>
      <rPr>
        <sz val="9.75"/>
        <color theme="1"/>
        <rFont val="SimSun"/>
        <charset val="134"/>
      </rPr>
      <t>其他对个人和家庭补助</t>
    </r>
  </si>
  <si>
    <r>
      <t xml:space="preserve">  </t>
    </r>
    <r>
      <rPr>
        <sz val="9.75"/>
        <color theme="1"/>
        <rFont val="SimSun"/>
        <charset val="134"/>
      </rPr>
      <t>对社会保险基金补助</t>
    </r>
  </si>
  <si>
    <r>
      <t xml:space="preserve">  </t>
    </r>
    <r>
      <rPr>
        <sz val="9.75"/>
        <color theme="1"/>
        <rFont val="SimSun"/>
        <charset val="134"/>
      </rPr>
      <t>对机关事业单位职业年金的补助</t>
    </r>
  </si>
  <si>
    <r>
      <t xml:space="preserve">  </t>
    </r>
    <r>
      <rPr>
        <sz val="9.75"/>
        <color theme="1"/>
        <rFont val="SimSun"/>
        <charset val="134"/>
      </rPr>
      <t>国内债务付息</t>
    </r>
  </si>
  <si>
    <r>
      <t xml:space="preserve">  </t>
    </r>
    <r>
      <rPr>
        <sz val="9.75"/>
        <color theme="1"/>
        <rFont val="SimSun"/>
        <charset val="134"/>
      </rPr>
      <t>国外债务付息</t>
    </r>
  </si>
  <si>
    <r>
      <t xml:space="preserve">  </t>
    </r>
    <r>
      <rPr>
        <sz val="9.75"/>
        <color theme="1"/>
        <rFont val="SimSun"/>
        <charset val="134"/>
      </rPr>
      <t>国内债务发行费用</t>
    </r>
  </si>
  <si>
    <r>
      <t xml:space="preserve">  </t>
    </r>
    <r>
      <rPr>
        <sz val="9.75"/>
        <color theme="1"/>
        <rFont val="SimSun"/>
        <charset val="134"/>
      </rPr>
      <t>国外债务发行费用</t>
    </r>
  </si>
  <si>
    <r>
      <t xml:space="preserve">  </t>
    </r>
    <r>
      <rPr>
        <sz val="9.75"/>
        <color theme="1"/>
        <rFont val="SimSun"/>
        <charset val="134"/>
      </rPr>
      <t>预备费</t>
    </r>
  </si>
  <si>
    <r>
      <t xml:space="preserve">  </t>
    </r>
    <r>
      <rPr>
        <sz val="9.75"/>
        <color theme="1"/>
        <rFont val="SimSun"/>
        <charset val="134"/>
      </rPr>
      <t>预留</t>
    </r>
  </si>
  <si>
    <r>
      <t xml:space="preserve">  </t>
    </r>
    <r>
      <rPr>
        <sz val="9.75"/>
        <color theme="1"/>
        <rFont val="SimSun"/>
        <charset val="134"/>
      </rPr>
      <t>国家赔偿费用支出</t>
    </r>
  </si>
  <si>
    <r>
      <t xml:space="preserve">  </t>
    </r>
    <r>
      <rPr>
        <sz val="9.75"/>
        <color theme="1"/>
        <rFont val="SimSun"/>
        <charset val="134"/>
      </rPr>
      <t>对民间非营利组织和群众性自治组织补贴</t>
    </r>
  </si>
  <si>
    <r>
      <t xml:space="preserve">  </t>
    </r>
    <r>
      <rPr>
        <sz val="9.75"/>
        <color theme="1"/>
        <rFont val="SimSun"/>
        <charset val="134"/>
      </rPr>
      <t>经常性赠与</t>
    </r>
  </si>
  <si>
    <r>
      <t xml:space="preserve">  </t>
    </r>
    <r>
      <rPr>
        <sz val="9.75"/>
        <color theme="1"/>
        <rFont val="SimSun"/>
        <charset val="134"/>
      </rPr>
      <t>资本性赠与</t>
    </r>
  </si>
  <si>
    <r>
      <rPr>
        <b/>
        <sz val="9.75"/>
        <color theme="1"/>
        <rFont val="SimSun"/>
        <charset val="134"/>
      </rPr>
      <t>一般公共预算本级基本支出合计</t>
    </r>
  </si>
  <si>
    <r>
      <t>11-2023</t>
    </r>
    <r>
      <rPr>
        <b/>
        <sz val="16"/>
        <color theme="1"/>
        <rFont val="SimSun"/>
        <charset val="134"/>
      </rPr>
      <t>年南华县本级一般公共预算基本支出（经济分类）决算表</t>
    </r>
    <phoneticPr fontId="65" type="noConversion"/>
  </si>
  <si>
    <r>
      <rPr>
        <b/>
        <sz val="9.75"/>
        <color theme="1"/>
        <rFont val="SimSun"/>
        <charset val="134"/>
      </rPr>
      <t>机关工资福利支出</t>
    </r>
  </si>
  <si>
    <r>
      <rPr>
        <b/>
        <sz val="9.75"/>
        <color theme="1"/>
        <rFont val="SimSun"/>
        <charset val="134"/>
      </rPr>
      <t>机关商品和服务支出</t>
    </r>
  </si>
  <si>
    <r>
      <rPr>
        <b/>
        <sz val="9.75"/>
        <color theme="1"/>
        <rFont val="SimSun"/>
        <charset val="134"/>
      </rPr>
      <t>机关资本性支出</t>
    </r>
    <r>
      <rPr>
        <b/>
        <sz val="9.75"/>
        <color theme="1"/>
        <rFont val="Times New Roman"/>
        <family val="1"/>
      </rPr>
      <t>(</t>
    </r>
    <r>
      <rPr>
        <b/>
        <sz val="9.75"/>
        <color theme="1"/>
        <rFont val="SimSun"/>
        <charset val="134"/>
      </rPr>
      <t>一</t>
    </r>
    <r>
      <rPr>
        <b/>
        <sz val="9.75"/>
        <color theme="1"/>
        <rFont val="Times New Roman"/>
        <family val="1"/>
      </rPr>
      <t>)</t>
    </r>
  </si>
  <si>
    <r>
      <rPr>
        <b/>
        <sz val="9.75"/>
        <color theme="1"/>
        <rFont val="SimSun"/>
        <charset val="134"/>
      </rPr>
      <t>机关资本性支出</t>
    </r>
    <r>
      <rPr>
        <b/>
        <sz val="9.75"/>
        <color theme="1"/>
        <rFont val="Times New Roman"/>
        <family val="1"/>
      </rPr>
      <t>(</t>
    </r>
    <r>
      <rPr>
        <b/>
        <sz val="9.75"/>
        <color theme="1"/>
        <rFont val="SimSun"/>
        <charset val="134"/>
      </rPr>
      <t>二</t>
    </r>
    <r>
      <rPr>
        <b/>
        <sz val="9.75"/>
        <color theme="1"/>
        <rFont val="Times New Roman"/>
        <family val="1"/>
      </rPr>
      <t>)</t>
    </r>
  </si>
  <si>
    <r>
      <rPr>
        <b/>
        <sz val="9.75"/>
        <color theme="1"/>
        <rFont val="SimSun"/>
        <charset val="134"/>
      </rPr>
      <t>对事业单位经常性补助</t>
    </r>
  </si>
  <si>
    <r>
      <rPr>
        <b/>
        <sz val="9.75"/>
        <color theme="1"/>
        <rFont val="SimSun"/>
        <charset val="134"/>
      </rPr>
      <t>对事业单位资本性补助</t>
    </r>
  </si>
  <si>
    <r>
      <rPr>
        <b/>
        <sz val="9.75"/>
        <color theme="1"/>
        <rFont val="SimSun"/>
        <charset val="134"/>
      </rPr>
      <t>对企业补助</t>
    </r>
  </si>
  <si>
    <r>
      <rPr>
        <b/>
        <sz val="9.75"/>
        <color theme="1"/>
        <rFont val="SimSun"/>
        <charset val="134"/>
      </rPr>
      <t>对企业资本性支出</t>
    </r>
  </si>
  <si>
    <r>
      <rPr>
        <b/>
        <sz val="9.75"/>
        <color theme="1"/>
        <rFont val="SimSun"/>
        <charset val="134"/>
      </rPr>
      <t>对个人和家庭的补助</t>
    </r>
  </si>
  <si>
    <r>
      <rPr>
        <b/>
        <sz val="9.75"/>
        <color theme="1"/>
        <rFont val="SimSun"/>
        <charset val="134"/>
      </rPr>
      <t>对社会保障基金补助</t>
    </r>
  </si>
  <si>
    <r>
      <rPr>
        <b/>
        <sz val="9.75"/>
        <color theme="1"/>
        <rFont val="SimSun"/>
        <charset val="134"/>
      </rPr>
      <t>债务利息及费用支出</t>
    </r>
  </si>
  <si>
    <r>
      <rPr>
        <b/>
        <sz val="9.75"/>
        <color theme="1"/>
        <rFont val="SimSun"/>
        <charset val="134"/>
      </rPr>
      <t>预备费及预留</t>
    </r>
  </si>
  <si>
    <r>
      <rPr>
        <b/>
        <sz val="9.75"/>
        <color theme="1"/>
        <rFont val="SimSun"/>
        <charset val="134"/>
      </rPr>
      <t>其他支出</t>
    </r>
  </si>
  <si>
    <r>
      <rPr>
        <sz val="11"/>
        <color theme="1"/>
        <rFont val="宋体"/>
        <family val="3"/>
        <charset val="134"/>
      </rPr>
      <t>单位</t>
    </r>
    <r>
      <rPr>
        <sz val="11"/>
        <color theme="1"/>
        <rFont val="Times New Roman"/>
        <family val="1"/>
      </rPr>
      <t>:</t>
    </r>
    <r>
      <rPr>
        <sz val="11"/>
        <color theme="1"/>
        <rFont val="宋体"/>
        <family val="3"/>
        <charset val="134"/>
      </rPr>
      <t>万元</t>
    </r>
  </si>
  <si>
    <r>
      <rPr>
        <b/>
        <sz val="11"/>
        <color theme="1"/>
        <rFont val="宋体"/>
        <family val="3"/>
        <charset val="134"/>
      </rPr>
      <t>项　　目</t>
    </r>
  </si>
  <si>
    <r>
      <rPr>
        <b/>
        <sz val="11"/>
        <color theme="1"/>
        <rFont val="宋体"/>
        <family val="3"/>
        <charset val="134"/>
      </rPr>
      <t>代编预算数</t>
    </r>
  </si>
  <si>
    <r>
      <rPr>
        <b/>
        <sz val="11"/>
        <color theme="1"/>
        <rFont val="宋体"/>
        <family val="3"/>
        <charset val="134"/>
      </rPr>
      <t>调整预算数</t>
    </r>
  </si>
  <si>
    <r>
      <rPr>
        <b/>
        <sz val="11"/>
        <color theme="1"/>
        <rFont val="宋体"/>
        <family val="3"/>
        <charset val="134"/>
      </rPr>
      <t>上年决算数</t>
    </r>
  </si>
  <si>
    <r>
      <rPr>
        <b/>
        <sz val="11"/>
        <color theme="1"/>
        <rFont val="宋体"/>
        <family val="3"/>
        <charset val="134"/>
      </rPr>
      <t>决算数</t>
    </r>
  </si>
  <si>
    <r>
      <rPr>
        <b/>
        <sz val="11"/>
        <color theme="1"/>
        <rFont val="宋体"/>
        <family val="3"/>
        <charset val="134"/>
      </rPr>
      <t>决算数为代编预算数的</t>
    </r>
    <r>
      <rPr>
        <b/>
        <sz val="11"/>
        <color theme="1"/>
        <rFont val="Times New Roman"/>
        <family val="1"/>
      </rPr>
      <t>%</t>
    </r>
  </si>
  <si>
    <r>
      <rPr>
        <b/>
        <sz val="11"/>
        <color theme="1"/>
        <rFont val="宋体"/>
        <family val="3"/>
        <charset val="134"/>
      </rPr>
      <t>决算数为调整预算数的</t>
    </r>
    <r>
      <rPr>
        <b/>
        <sz val="11"/>
        <color theme="1"/>
        <rFont val="Times New Roman"/>
        <family val="1"/>
      </rPr>
      <t>%</t>
    </r>
  </si>
  <si>
    <r>
      <rPr>
        <b/>
        <sz val="11"/>
        <color theme="1"/>
        <rFont val="宋体"/>
        <family val="3"/>
        <charset val="134"/>
      </rPr>
      <t>决算数为上年决算数的％</t>
    </r>
  </si>
  <si>
    <r>
      <rPr>
        <b/>
        <sz val="11"/>
        <color rgb="FF000000"/>
        <rFont val="宋体"/>
        <family val="3"/>
        <charset val="134"/>
      </rPr>
      <t>科目编码</t>
    </r>
  </si>
  <si>
    <r>
      <rPr>
        <sz val="11"/>
        <color theme="1"/>
        <rFont val="宋体"/>
        <family val="3"/>
        <charset val="134"/>
      </rPr>
      <t>政府性基金收入</t>
    </r>
    <r>
      <rPr>
        <sz val="11"/>
        <color theme="1"/>
        <rFont val="Times New Roman"/>
        <family val="1"/>
      </rPr>
      <t>(</t>
    </r>
    <r>
      <rPr>
        <sz val="11"/>
        <color theme="1"/>
        <rFont val="宋体"/>
        <family val="3"/>
        <charset val="134"/>
      </rPr>
      <t>款</t>
    </r>
    <r>
      <rPr>
        <sz val="11"/>
        <color theme="1"/>
        <rFont val="Times New Roman"/>
        <family val="1"/>
      </rPr>
      <t>)</t>
    </r>
  </si>
  <si>
    <r>
      <t xml:space="preserve">  </t>
    </r>
    <r>
      <rPr>
        <sz val="11"/>
        <color theme="1"/>
        <rFont val="宋体"/>
        <family val="3"/>
        <charset val="134"/>
      </rPr>
      <t>农网还贷资金收入</t>
    </r>
  </si>
  <si>
    <r>
      <t xml:space="preserve">    </t>
    </r>
    <r>
      <rPr>
        <sz val="11"/>
        <color theme="1"/>
        <rFont val="宋体"/>
        <family val="3"/>
        <charset val="134"/>
      </rPr>
      <t>中央农网还贷资金收入</t>
    </r>
  </si>
  <si>
    <r>
      <t xml:space="preserve">    </t>
    </r>
    <r>
      <rPr>
        <sz val="11"/>
        <color theme="1"/>
        <rFont val="宋体"/>
        <family val="3"/>
        <charset val="134"/>
      </rPr>
      <t>地方农网还贷资金收入</t>
    </r>
  </si>
  <si>
    <r>
      <t xml:space="preserve">  </t>
    </r>
    <r>
      <rPr>
        <sz val="11"/>
        <color theme="1"/>
        <rFont val="宋体"/>
        <family val="3"/>
        <charset val="134"/>
      </rPr>
      <t>铁路建设基金收入</t>
    </r>
  </si>
  <si>
    <r>
      <t xml:space="preserve">  </t>
    </r>
    <r>
      <rPr>
        <sz val="11"/>
        <color theme="1"/>
        <rFont val="宋体"/>
        <family val="3"/>
        <charset val="134"/>
      </rPr>
      <t>民航发展基金收入</t>
    </r>
  </si>
  <si>
    <r>
      <t xml:space="preserve">  </t>
    </r>
    <r>
      <rPr>
        <sz val="11"/>
        <color theme="1"/>
        <rFont val="宋体"/>
        <family val="3"/>
        <charset val="134"/>
      </rPr>
      <t>海南省高等级公路车辆通行附加费收入</t>
    </r>
  </si>
  <si>
    <r>
      <t xml:space="preserve">  </t>
    </r>
    <r>
      <rPr>
        <sz val="11"/>
        <color theme="1"/>
        <rFont val="宋体"/>
        <family val="3"/>
        <charset val="134"/>
      </rPr>
      <t>旅游发展基金收入</t>
    </r>
  </si>
  <si>
    <r>
      <t xml:space="preserve">  </t>
    </r>
    <r>
      <rPr>
        <sz val="11"/>
        <color theme="1"/>
        <rFont val="宋体"/>
        <family val="3"/>
        <charset val="134"/>
      </rPr>
      <t>国家电影事业发展专项资金收入</t>
    </r>
  </si>
  <si>
    <r>
      <t xml:space="preserve">  </t>
    </r>
    <r>
      <rPr>
        <sz val="11"/>
        <color theme="1"/>
        <rFont val="宋体"/>
        <family val="3"/>
        <charset val="134"/>
      </rPr>
      <t>国有土地收益基金收入</t>
    </r>
  </si>
  <si>
    <r>
      <t xml:space="preserve">  </t>
    </r>
    <r>
      <rPr>
        <sz val="11"/>
        <color theme="1"/>
        <rFont val="宋体"/>
        <family val="3"/>
        <charset val="134"/>
      </rPr>
      <t>农业土地开发资金收入</t>
    </r>
  </si>
  <si>
    <r>
      <t xml:space="preserve">  </t>
    </r>
    <r>
      <rPr>
        <sz val="11"/>
        <color theme="1"/>
        <rFont val="宋体"/>
        <family val="3"/>
        <charset val="134"/>
      </rPr>
      <t>国有土地使用权出让收入</t>
    </r>
  </si>
  <si>
    <r>
      <t xml:space="preserve">    </t>
    </r>
    <r>
      <rPr>
        <sz val="11"/>
        <color theme="1"/>
        <rFont val="宋体"/>
        <family val="3"/>
        <charset val="134"/>
      </rPr>
      <t>土地出让价款收入</t>
    </r>
  </si>
  <si>
    <r>
      <t xml:space="preserve">    </t>
    </r>
    <r>
      <rPr>
        <sz val="11"/>
        <color theme="1"/>
        <rFont val="宋体"/>
        <family val="3"/>
        <charset val="134"/>
      </rPr>
      <t>补缴的土地价款</t>
    </r>
  </si>
  <si>
    <r>
      <t xml:space="preserve">    </t>
    </r>
    <r>
      <rPr>
        <sz val="11"/>
        <color theme="1"/>
        <rFont val="宋体"/>
        <family val="3"/>
        <charset val="134"/>
      </rPr>
      <t>划拨土地收入</t>
    </r>
  </si>
  <si>
    <r>
      <t xml:space="preserve">    </t>
    </r>
    <r>
      <rPr>
        <sz val="11"/>
        <color theme="1"/>
        <rFont val="宋体"/>
        <family val="3"/>
        <charset val="134"/>
      </rPr>
      <t>缴纳新增建设用地土地有偿使用费</t>
    </r>
  </si>
  <si>
    <r>
      <t xml:space="preserve">    </t>
    </r>
    <r>
      <rPr>
        <sz val="11"/>
        <color theme="1"/>
        <rFont val="宋体"/>
        <family val="3"/>
        <charset val="134"/>
      </rPr>
      <t>其他土地出让收入</t>
    </r>
  </si>
  <si>
    <r>
      <t xml:space="preserve">  </t>
    </r>
    <r>
      <rPr>
        <sz val="11"/>
        <color theme="1"/>
        <rFont val="宋体"/>
        <family val="3"/>
        <charset val="134"/>
      </rPr>
      <t>大中型水库移民后期扶持基金收入</t>
    </r>
  </si>
  <si>
    <r>
      <t xml:space="preserve">  </t>
    </r>
    <r>
      <rPr>
        <sz val="11"/>
        <color theme="1"/>
        <rFont val="宋体"/>
        <family val="3"/>
        <charset val="134"/>
      </rPr>
      <t>大中型水库库区基金收入</t>
    </r>
  </si>
  <si>
    <r>
      <t xml:space="preserve">    </t>
    </r>
    <r>
      <rPr>
        <sz val="11"/>
        <color theme="1"/>
        <rFont val="宋体"/>
        <family val="3"/>
        <charset val="134"/>
      </rPr>
      <t>中央大中型水库库区基金收入</t>
    </r>
  </si>
  <si>
    <r>
      <t xml:space="preserve">    </t>
    </r>
    <r>
      <rPr>
        <sz val="11"/>
        <color theme="1"/>
        <rFont val="宋体"/>
        <family val="3"/>
        <charset val="134"/>
      </rPr>
      <t>地方大中型水库库区基金收入</t>
    </r>
  </si>
  <si>
    <r>
      <t xml:space="preserve">  </t>
    </r>
    <r>
      <rPr>
        <sz val="11"/>
        <color theme="1"/>
        <rFont val="宋体"/>
        <family val="3"/>
        <charset val="134"/>
      </rPr>
      <t>三峡水库库区基金收入</t>
    </r>
  </si>
  <si>
    <r>
      <t xml:space="preserve">  </t>
    </r>
    <r>
      <rPr>
        <sz val="11"/>
        <color theme="1"/>
        <rFont val="宋体"/>
        <family val="3"/>
        <charset val="134"/>
      </rPr>
      <t>中央特别国债经营基金收入</t>
    </r>
  </si>
  <si>
    <r>
      <t xml:space="preserve">  </t>
    </r>
    <r>
      <rPr>
        <sz val="11"/>
        <color theme="1"/>
        <rFont val="宋体"/>
        <family val="3"/>
        <charset val="134"/>
      </rPr>
      <t>中央特别国债经营基金财务收入</t>
    </r>
  </si>
  <si>
    <r>
      <t xml:space="preserve">  </t>
    </r>
    <r>
      <rPr>
        <sz val="11"/>
        <color theme="1"/>
        <rFont val="宋体"/>
        <family val="3"/>
        <charset val="134"/>
      </rPr>
      <t>彩票公益金收入</t>
    </r>
  </si>
  <si>
    <r>
      <t xml:space="preserve">    </t>
    </r>
    <r>
      <rPr>
        <sz val="11"/>
        <color theme="1"/>
        <rFont val="宋体"/>
        <family val="3"/>
        <charset val="134"/>
      </rPr>
      <t>福利彩票公益金收入</t>
    </r>
  </si>
  <si>
    <r>
      <t xml:space="preserve">    </t>
    </r>
    <r>
      <rPr>
        <sz val="11"/>
        <color theme="1"/>
        <rFont val="宋体"/>
        <family val="3"/>
        <charset val="134"/>
      </rPr>
      <t>体育彩票公益金收入</t>
    </r>
  </si>
  <si>
    <r>
      <t xml:space="preserve">  </t>
    </r>
    <r>
      <rPr>
        <sz val="11"/>
        <color theme="1"/>
        <rFont val="宋体"/>
        <family val="3"/>
        <charset val="134"/>
      </rPr>
      <t>城市基础设施配套费收入</t>
    </r>
  </si>
  <si>
    <r>
      <t xml:space="preserve">  </t>
    </r>
    <r>
      <rPr>
        <sz val="11"/>
        <color theme="1"/>
        <rFont val="宋体"/>
        <family val="3"/>
        <charset val="134"/>
      </rPr>
      <t>小型水库移民扶助基金收入</t>
    </r>
  </si>
  <si>
    <r>
      <t xml:space="preserve">  </t>
    </r>
    <r>
      <rPr>
        <sz val="11"/>
        <color theme="1"/>
        <rFont val="宋体"/>
        <family val="3"/>
        <charset val="134"/>
      </rPr>
      <t>国家重大水利工程建设基金收入</t>
    </r>
  </si>
  <si>
    <r>
      <t xml:space="preserve">    </t>
    </r>
    <r>
      <rPr>
        <sz val="11"/>
        <color theme="1"/>
        <rFont val="宋体"/>
        <family val="3"/>
        <charset val="134"/>
      </rPr>
      <t>中央重大水利工程建设资金</t>
    </r>
  </si>
  <si>
    <r>
      <t xml:space="preserve">    </t>
    </r>
    <r>
      <rPr>
        <sz val="11"/>
        <color theme="1"/>
        <rFont val="宋体"/>
        <family val="3"/>
        <charset val="134"/>
      </rPr>
      <t>地方重大水利工程建设资金</t>
    </r>
  </si>
  <si>
    <r>
      <t xml:space="preserve">  </t>
    </r>
    <r>
      <rPr>
        <sz val="11"/>
        <color theme="1"/>
        <rFont val="宋体"/>
        <family val="3"/>
        <charset val="134"/>
      </rPr>
      <t>车辆通行费</t>
    </r>
  </si>
  <si>
    <r>
      <t xml:space="preserve">  </t>
    </r>
    <r>
      <rPr>
        <sz val="11"/>
        <color theme="1"/>
        <rFont val="宋体"/>
        <family val="3"/>
        <charset val="134"/>
      </rPr>
      <t>核电站乏燃料处理处置基金收入</t>
    </r>
  </si>
  <si>
    <r>
      <t xml:space="preserve">  </t>
    </r>
    <r>
      <rPr>
        <sz val="11"/>
        <color theme="1"/>
        <rFont val="宋体"/>
        <family val="3"/>
        <charset val="134"/>
      </rPr>
      <t>可再生能源电价附加收入</t>
    </r>
  </si>
  <si>
    <r>
      <t xml:space="preserve">  </t>
    </r>
    <r>
      <rPr>
        <sz val="11"/>
        <color theme="1"/>
        <rFont val="宋体"/>
        <family val="3"/>
        <charset val="134"/>
      </rPr>
      <t>船舶油污损害赔偿基金收入</t>
    </r>
  </si>
  <si>
    <r>
      <t xml:space="preserve">  </t>
    </r>
    <r>
      <rPr>
        <sz val="11"/>
        <color theme="1"/>
        <rFont val="宋体"/>
        <family val="3"/>
        <charset val="134"/>
      </rPr>
      <t>废弃电器电子产品处理基金收入</t>
    </r>
  </si>
  <si>
    <r>
      <t xml:space="preserve">    </t>
    </r>
    <r>
      <rPr>
        <sz val="11"/>
        <color theme="1"/>
        <rFont val="宋体"/>
        <family val="3"/>
        <charset val="134"/>
      </rPr>
      <t>税务部门征收的废弃电器电子产品处理基金收入</t>
    </r>
  </si>
  <si>
    <r>
      <t xml:space="preserve">    </t>
    </r>
    <r>
      <rPr>
        <sz val="11"/>
        <color theme="1"/>
        <rFont val="宋体"/>
        <family val="3"/>
        <charset val="134"/>
      </rPr>
      <t>海关征收的废弃电器电子产品处理基金收入</t>
    </r>
  </si>
  <si>
    <r>
      <t xml:space="preserve">  </t>
    </r>
    <r>
      <rPr>
        <sz val="11"/>
        <color theme="1"/>
        <rFont val="宋体"/>
        <family val="3"/>
        <charset val="134"/>
      </rPr>
      <t>污水处理费收入</t>
    </r>
  </si>
  <si>
    <r>
      <t xml:space="preserve">  </t>
    </r>
    <r>
      <rPr>
        <sz val="11"/>
        <color theme="1"/>
        <rFont val="宋体"/>
        <family val="3"/>
        <charset val="134"/>
      </rPr>
      <t>彩票发行机构和彩票销售机构的业务费用</t>
    </r>
  </si>
  <si>
    <r>
      <t xml:space="preserve">    </t>
    </r>
    <r>
      <rPr>
        <sz val="11"/>
        <color theme="1"/>
        <rFont val="宋体"/>
        <family val="3"/>
        <charset val="134"/>
      </rPr>
      <t>福利彩票发行机构的业务费用</t>
    </r>
  </si>
  <si>
    <r>
      <t xml:space="preserve">    </t>
    </r>
    <r>
      <rPr>
        <sz val="11"/>
        <color theme="1"/>
        <rFont val="宋体"/>
        <family val="3"/>
        <charset val="134"/>
      </rPr>
      <t>体育彩票发行机构的业务费用</t>
    </r>
  </si>
  <si>
    <r>
      <t xml:space="preserve">    </t>
    </r>
    <r>
      <rPr>
        <sz val="11"/>
        <color theme="1"/>
        <rFont val="宋体"/>
        <family val="3"/>
        <charset val="134"/>
      </rPr>
      <t>福利彩票销售机构的业务费用</t>
    </r>
  </si>
  <si>
    <r>
      <t xml:space="preserve">    </t>
    </r>
    <r>
      <rPr>
        <sz val="11"/>
        <color theme="1"/>
        <rFont val="宋体"/>
        <family val="3"/>
        <charset val="134"/>
      </rPr>
      <t>体育彩票销售机构的业务费用</t>
    </r>
  </si>
  <si>
    <r>
      <t xml:space="preserve">    </t>
    </r>
    <r>
      <rPr>
        <sz val="11"/>
        <color theme="1"/>
        <rFont val="宋体"/>
        <family val="3"/>
        <charset val="134"/>
      </rPr>
      <t>彩票兑奖周转金</t>
    </r>
  </si>
  <si>
    <r>
      <t xml:space="preserve">    </t>
    </r>
    <r>
      <rPr>
        <sz val="11"/>
        <color theme="1"/>
        <rFont val="宋体"/>
        <family val="3"/>
        <charset val="134"/>
      </rPr>
      <t>彩票发行销售风险基金</t>
    </r>
  </si>
  <si>
    <r>
      <t xml:space="preserve">    </t>
    </r>
    <r>
      <rPr>
        <sz val="11"/>
        <color theme="1"/>
        <rFont val="宋体"/>
        <family val="3"/>
        <charset val="134"/>
      </rPr>
      <t>彩票市场调控资金收入</t>
    </r>
  </si>
  <si>
    <r>
      <t xml:space="preserve">  </t>
    </r>
    <r>
      <rPr>
        <sz val="11"/>
        <color theme="1"/>
        <rFont val="宋体"/>
        <family val="3"/>
        <charset val="134"/>
      </rPr>
      <t>抗疫特别国债财务基金收入</t>
    </r>
  </si>
  <si>
    <r>
      <t xml:space="preserve">  </t>
    </r>
    <r>
      <rPr>
        <sz val="11"/>
        <color theme="1"/>
        <rFont val="宋体"/>
        <family val="3"/>
        <charset val="134"/>
      </rPr>
      <t>其他政府性基金收入</t>
    </r>
  </si>
  <si>
    <r>
      <rPr>
        <sz val="11"/>
        <color theme="1"/>
        <rFont val="宋体"/>
        <family val="3"/>
        <charset val="134"/>
      </rPr>
      <t>专项债务对应项目专项收入</t>
    </r>
  </si>
  <si>
    <r>
      <t xml:space="preserve">  </t>
    </r>
    <r>
      <rPr>
        <sz val="11"/>
        <color theme="1"/>
        <rFont val="宋体"/>
        <family val="3"/>
        <charset val="134"/>
      </rPr>
      <t>海南省高等级公路车辆通行附加费专项债务对应项目专项收入</t>
    </r>
    <r>
      <rPr>
        <sz val="11"/>
        <color theme="1"/>
        <rFont val="Times New Roman"/>
        <family val="1"/>
      </rPr>
      <t xml:space="preserve">  </t>
    </r>
  </si>
  <si>
    <r>
      <t xml:space="preserve">  </t>
    </r>
    <r>
      <rPr>
        <sz val="11"/>
        <color theme="1"/>
        <rFont val="宋体"/>
        <family val="3"/>
        <charset val="134"/>
      </rPr>
      <t>国家电影事业发展专项资金专项债务对应项目专项收入</t>
    </r>
    <r>
      <rPr>
        <sz val="11"/>
        <color theme="1"/>
        <rFont val="Times New Roman"/>
        <family val="1"/>
      </rPr>
      <t xml:space="preserve">  </t>
    </r>
  </si>
  <si>
    <r>
      <t xml:space="preserve">  </t>
    </r>
    <r>
      <rPr>
        <sz val="11"/>
        <color theme="1"/>
        <rFont val="宋体"/>
        <family val="3"/>
        <charset val="134"/>
      </rPr>
      <t>国有土地使用权出让金专项债务对应项目专项收入</t>
    </r>
    <r>
      <rPr>
        <sz val="11"/>
        <color theme="1"/>
        <rFont val="Times New Roman"/>
        <family val="1"/>
      </rPr>
      <t xml:space="preserve">  </t>
    </r>
  </si>
  <si>
    <r>
      <t xml:space="preserve">    </t>
    </r>
    <r>
      <rPr>
        <sz val="11"/>
        <color theme="1"/>
        <rFont val="宋体"/>
        <family val="3"/>
        <charset val="134"/>
      </rPr>
      <t>土地储备专项债券对应项目专项收入</t>
    </r>
    <r>
      <rPr>
        <sz val="11"/>
        <color theme="1"/>
        <rFont val="Times New Roman"/>
        <family val="1"/>
      </rPr>
      <t xml:space="preserve">      </t>
    </r>
  </si>
  <si>
    <r>
      <t xml:space="preserve">    </t>
    </r>
    <r>
      <rPr>
        <sz val="11"/>
        <color theme="1"/>
        <rFont val="宋体"/>
        <family val="3"/>
        <charset val="134"/>
      </rPr>
      <t>棚户区改造专项债券对应项目专项收入</t>
    </r>
    <r>
      <rPr>
        <sz val="11"/>
        <color theme="1"/>
        <rFont val="Times New Roman"/>
        <family val="1"/>
      </rPr>
      <t xml:space="preserve">  </t>
    </r>
  </si>
  <si>
    <r>
      <t xml:space="preserve">    </t>
    </r>
    <r>
      <rPr>
        <sz val="11"/>
        <color theme="1"/>
        <rFont val="宋体"/>
        <family val="3"/>
        <charset val="134"/>
      </rPr>
      <t>其他国有土地使用权出让金专项债务对应项目专项收入</t>
    </r>
    <r>
      <rPr>
        <sz val="11"/>
        <color theme="1"/>
        <rFont val="Times New Roman"/>
        <family val="1"/>
      </rPr>
      <t xml:space="preserve">  </t>
    </r>
  </si>
  <si>
    <r>
      <t xml:space="preserve">  </t>
    </r>
    <r>
      <rPr>
        <sz val="11"/>
        <color theme="1"/>
        <rFont val="宋体"/>
        <family val="3"/>
        <charset val="134"/>
      </rPr>
      <t>农业土地开发资金专项债务对应项目专项收入</t>
    </r>
    <r>
      <rPr>
        <sz val="11"/>
        <color theme="1"/>
        <rFont val="Times New Roman"/>
        <family val="1"/>
      </rPr>
      <t xml:space="preserve">  </t>
    </r>
  </si>
  <si>
    <r>
      <t xml:space="preserve">  </t>
    </r>
    <r>
      <rPr>
        <sz val="11"/>
        <color theme="1"/>
        <rFont val="宋体"/>
        <family val="3"/>
        <charset val="134"/>
      </rPr>
      <t>大中型水库库区基金专项债务对应项目专项收入</t>
    </r>
    <r>
      <rPr>
        <sz val="11"/>
        <color theme="1"/>
        <rFont val="Times New Roman"/>
        <family val="1"/>
      </rPr>
      <t xml:space="preserve">  </t>
    </r>
  </si>
  <si>
    <r>
      <t xml:space="preserve">  </t>
    </r>
    <r>
      <rPr>
        <sz val="11"/>
        <color theme="1"/>
        <rFont val="宋体"/>
        <family val="3"/>
        <charset val="134"/>
      </rPr>
      <t>城市基础设施配套费专项债务对应项目专项收入</t>
    </r>
    <r>
      <rPr>
        <sz val="11"/>
        <color theme="1"/>
        <rFont val="Times New Roman"/>
        <family val="1"/>
      </rPr>
      <t xml:space="preserve">  </t>
    </r>
  </si>
  <si>
    <r>
      <t xml:space="preserve">  </t>
    </r>
    <r>
      <rPr>
        <sz val="11"/>
        <color theme="1"/>
        <rFont val="宋体"/>
        <family val="3"/>
        <charset val="134"/>
      </rPr>
      <t>小型水库移民扶助基金专项债务对应项目专项收入</t>
    </r>
    <r>
      <rPr>
        <sz val="11"/>
        <color theme="1"/>
        <rFont val="Times New Roman"/>
        <family val="1"/>
      </rPr>
      <t xml:space="preserve">  </t>
    </r>
  </si>
  <si>
    <r>
      <t xml:space="preserve">  </t>
    </r>
    <r>
      <rPr>
        <sz val="11"/>
        <color theme="1"/>
        <rFont val="宋体"/>
        <family val="3"/>
        <charset val="134"/>
      </rPr>
      <t>国家重大水利工程建设基金专项债务对应项目专项收入</t>
    </r>
    <r>
      <rPr>
        <sz val="11"/>
        <color theme="1"/>
        <rFont val="Times New Roman"/>
        <family val="1"/>
      </rPr>
      <t xml:space="preserve">  </t>
    </r>
  </si>
  <si>
    <r>
      <t xml:space="preserve">  </t>
    </r>
    <r>
      <rPr>
        <sz val="11"/>
        <color theme="1"/>
        <rFont val="宋体"/>
        <family val="3"/>
        <charset val="134"/>
      </rPr>
      <t>车辆通行费专项债务对应项目专项收入</t>
    </r>
    <r>
      <rPr>
        <sz val="11"/>
        <color theme="1"/>
        <rFont val="Times New Roman"/>
        <family val="1"/>
      </rPr>
      <t xml:space="preserve">  </t>
    </r>
  </si>
  <si>
    <r>
      <t xml:space="preserve">    </t>
    </r>
    <r>
      <rPr>
        <sz val="11"/>
        <color theme="1"/>
        <rFont val="宋体"/>
        <family val="3"/>
        <charset val="134"/>
      </rPr>
      <t>政府收费公路专项债券对应项目专项收入</t>
    </r>
    <r>
      <rPr>
        <sz val="11"/>
        <color theme="1"/>
        <rFont val="Times New Roman"/>
        <family val="1"/>
      </rPr>
      <t xml:space="preserve">  </t>
    </r>
  </si>
  <si>
    <r>
      <t xml:space="preserve">    </t>
    </r>
    <r>
      <rPr>
        <sz val="11"/>
        <color theme="1"/>
        <rFont val="宋体"/>
        <family val="3"/>
        <charset val="134"/>
      </rPr>
      <t>其他车辆通行费专项债务对应项目专项收入</t>
    </r>
    <r>
      <rPr>
        <sz val="11"/>
        <color theme="1"/>
        <rFont val="Times New Roman"/>
        <family val="1"/>
      </rPr>
      <t xml:space="preserve">  </t>
    </r>
  </si>
  <si>
    <r>
      <t xml:space="preserve">  </t>
    </r>
    <r>
      <rPr>
        <sz val="11"/>
        <color theme="1"/>
        <rFont val="宋体"/>
        <family val="3"/>
        <charset val="134"/>
      </rPr>
      <t>污水处理费专项债务对应项目专项收入</t>
    </r>
    <r>
      <rPr>
        <sz val="11"/>
        <color theme="1"/>
        <rFont val="Times New Roman"/>
        <family val="1"/>
      </rPr>
      <t xml:space="preserve">  </t>
    </r>
  </si>
  <si>
    <r>
      <t xml:space="preserve">  </t>
    </r>
    <r>
      <rPr>
        <sz val="11"/>
        <color theme="1"/>
        <rFont val="宋体"/>
        <family val="3"/>
        <charset val="134"/>
      </rPr>
      <t>其他政府性基金专项债务对应项目专项收入</t>
    </r>
    <r>
      <rPr>
        <sz val="11"/>
        <color theme="1"/>
        <rFont val="Times New Roman"/>
        <family val="1"/>
      </rPr>
      <t xml:space="preserve">  </t>
    </r>
  </si>
  <si>
    <r>
      <t xml:space="preserve">    </t>
    </r>
    <r>
      <rPr>
        <sz val="11"/>
        <color theme="1"/>
        <rFont val="宋体"/>
        <family val="3"/>
        <charset val="134"/>
      </rPr>
      <t>其他地方自行试点项目收益专项债券对应项目专项收入</t>
    </r>
    <r>
      <rPr>
        <sz val="11"/>
        <color theme="1"/>
        <rFont val="Times New Roman"/>
        <family val="1"/>
      </rPr>
      <t xml:space="preserve">  </t>
    </r>
  </si>
  <si>
    <r>
      <t xml:space="preserve">    </t>
    </r>
    <r>
      <rPr>
        <sz val="11"/>
        <color theme="1"/>
        <rFont val="宋体"/>
        <family val="3"/>
        <charset val="134"/>
      </rPr>
      <t>其他政府性基金专项债务对应项目专项收入</t>
    </r>
    <r>
      <rPr>
        <sz val="11"/>
        <color theme="1"/>
        <rFont val="Times New Roman"/>
        <family val="1"/>
      </rPr>
      <t xml:space="preserve">  </t>
    </r>
  </si>
  <si>
    <r>
      <rPr>
        <b/>
        <sz val="11"/>
        <color theme="1"/>
        <rFont val="宋体"/>
        <family val="3"/>
        <charset val="134"/>
      </rPr>
      <t>政府性基金预算收入合计</t>
    </r>
  </si>
  <si>
    <r>
      <rPr>
        <sz val="11"/>
        <color theme="1"/>
        <rFont val="宋体"/>
        <family val="3"/>
        <charset val="134"/>
      </rPr>
      <t>政府性基金预算上级补助收入</t>
    </r>
  </si>
  <si>
    <r>
      <rPr>
        <sz val="11"/>
        <color theme="1"/>
        <rFont val="宋体"/>
        <family val="3"/>
        <charset val="134"/>
      </rPr>
      <t>政府性基金预算下级上解收入</t>
    </r>
  </si>
  <si>
    <r>
      <rPr>
        <sz val="11"/>
        <color theme="1"/>
        <rFont val="宋体"/>
        <family val="3"/>
        <charset val="134"/>
      </rPr>
      <t>待偿债置换专项债券上年结余</t>
    </r>
  </si>
  <si>
    <r>
      <rPr>
        <sz val="11"/>
        <color theme="1"/>
        <rFont val="宋体"/>
        <family val="3"/>
        <charset val="134"/>
      </rPr>
      <t>政府性基金预算上年结余</t>
    </r>
  </si>
  <si>
    <r>
      <rPr>
        <sz val="11"/>
        <color theme="1"/>
        <rFont val="宋体"/>
        <family val="3"/>
        <charset val="134"/>
      </rPr>
      <t>调入资金</t>
    </r>
  </si>
  <si>
    <r>
      <rPr>
        <sz val="11"/>
        <color theme="1"/>
        <rFont val="宋体"/>
        <family val="3"/>
        <charset val="134"/>
      </rPr>
      <t>债务收入</t>
    </r>
  </si>
  <si>
    <r>
      <rPr>
        <sz val="11"/>
        <color theme="1"/>
        <rFont val="宋体"/>
        <family val="3"/>
        <charset val="134"/>
      </rPr>
      <t>债务转贷收入</t>
    </r>
  </si>
  <si>
    <r>
      <rPr>
        <sz val="11"/>
        <color theme="1"/>
        <rFont val="宋体"/>
        <family val="3"/>
        <charset val="134"/>
      </rPr>
      <t>政府性基金预算省补助计划单列市收入</t>
    </r>
  </si>
  <si>
    <r>
      <rPr>
        <sz val="11"/>
        <color theme="1"/>
        <rFont val="宋体"/>
        <family val="3"/>
        <charset val="134"/>
      </rPr>
      <t>政府性基金预算计划单列市上解省收入</t>
    </r>
  </si>
  <si>
    <r>
      <rPr>
        <b/>
        <sz val="11"/>
        <color theme="1"/>
        <rFont val="宋体"/>
        <family val="3"/>
        <charset val="134"/>
      </rPr>
      <t>收入总计</t>
    </r>
  </si>
  <si>
    <r>
      <t>12-2023</t>
    </r>
    <r>
      <rPr>
        <b/>
        <sz val="18"/>
        <color theme="1"/>
        <rFont val="SimSun"/>
        <charset val="134"/>
      </rPr>
      <t>年南华县政府性基金预算收入决算表</t>
    </r>
    <phoneticPr fontId="65" type="noConversion"/>
  </si>
  <si>
    <r>
      <rPr>
        <sz val="10"/>
        <color theme="1"/>
        <rFont val="宋体"/>
        <family val="3"/>
        <charset val="134"/>
      </rPr>
      <t>单位：万元</t>
    </r>
  </si>
  <si>
    <r>
      <rPr>
        <b/>
        <sz val="9.75"/>
        <color theme="1"/>
        <rFont val="宋体"/>
        <family val="3"/>
        <charset val="134"/>
      </rPr>
      <t>项　　目</t>
    </r>
  </si>
  <si>
    <r>
      <rPr>
        <b/>
        <sz val="9.75"/>
        <color theme="1"/>
        <rFont val="宋体"/>
        <family val="3"/>
        <charset val="134"/>
      </rPr>
      <t>代编预算数</t>
    </r>
  </si>
  <si>
    <r>
      <rPr>
        <b/>
        <sz val="9.75"/>
        <color theme="1"/>
        <rFont val="宋体"/>
        <family val="3"/>
        <charset val="134"/>
      </rPr>
      <t>调整预算数</t>
    </r>
  </si>
  <si>
    <r>
      <rPr>
        <b/>
        <sz val="9.75"/>
        <color theme="1"/>
        <rFont val="宋体"/>
        <family val="3"/>
        <charset val="134"/>
      </rPr>
      <t>上年决算数</t>
    </r>
  </si>
  <si>
    <r>
      <rPr>
        <b/>
        <sz val="9.75"/>
        <color theme="1"/>
        <rFont val="宋体"/>
        <family val="3"/>
        <charset val="134"/>
      </rPr>
      <t>决算数</t>
    </r>
  </si>
  <si>
    <r>
      <rPr>
        <b/>
        <sz val="9.75"/>
        <color theme="1"/>
        <rFont val="宋体"/>
        <family val="3"/>
        <charset val="134"/>
      </rPr>
      <t>决算数为代编预算数的</t>
    </r>
    <r>
      <rPr>
        <b/>
        <sz val="9.75"/>
        <color theme="1"/>
        <rFont val="Times New Roman"/>
        <family val="1"/>
      </rPr>
      <t>%</t>
    </r>
  </si>
  <si>
    <r>
      <rPr>
        <b/>
        <sz val="9.75"/>
        <color theme="1"/>
        <rFont val="宋体"/>
        <family val="3"/>
        <charset val="134"/>
      </rPr>
      <t>决算数为调整预算数的</t>
    </r>
    <r>
      <rPr>
        <b/>
        <sz val="9.75"/>
        <color theme="1"/>
        <rFont val="Times New Roman"/>
        <family val="1"/>
      </rPr>
      <t>%</t>
    </r>
  </si>
  <si>
    <r>
      <rPr>
        <b/>
        <sz val="9.75"/>
        <color theme="1"/>
        <rFont val="宋体"/>
        <family val="3"/>
        <charset val="134"/>
      </rPr>
      <t>决算数为上年决算数的％</t>
    </r>
  </si>
  <si>
    <r>
      <rPr>
        <b/>
        <sz val="9.8000000000000007"/>
        <color rgb="FF000000"/>
        <rFont val="宋体"/>
        <family val="3"/>
        <charset val="134"/>
      </rPr>
      <t>科目编码</t>
    </r>
  </si>
  <si>
    <r>
      <rPr>
        <sz val="9.75"/>
        <color theme="1"/>
        <rFont val="宋体"/>
        <family val="3"/>
        <charset val="134"/>
      </rPr>
      <t>科学技术支出</t>
    </r>
  </si>
  <si>
    <r>
      <t xml:space="preserve">  </t>
    </r>
    <r>
      <rPr>
        <sz val="9.75"/>
        <color theme="1"/>
        <rFont val="宋体"/>
        <family val="3"/>
        <charset val="134"/>
      </rPr>
      <t>核电站乏燃料处理处置基金支出</t>
    </r>
  </si>
  <si>
    <r>
      <t xml:space="preserve">    </t>
    </r>
    <r>
      <rPr>
        <sz val="9.75"/>
        <color theme="1"/>
        <rFont val="宋体"/>
        <family val="3"/>
        <charset val="134"/>
      </rPr>
      <t>乏燃料运输</t>
    </r>
  </si>
  <si>
    <r>
      <t xml:space="preserve">    </t>
    </r>
    <r>
      <rPr>
        <sz val="9.75"/>
        <color theme="1"/>
        <rFont val="宋体"/>
        <family val="3"/>
        <charset val="134"/>
      </rPr>
      <t>乏燃料离堆贮存</t>
    </r>
  </si>
  <si>
    <r>
      <t xml:space="preserve">    </t>
    </r>
    <r>
      <rPr>
        <sz val="9.75"/>
        <color theme="1"/>
        <rFont val="宋体"/>
        <family val="3"/>
        <charset val="134"/>
      </rPr>
      <t>乏燃料后处理</t>
    </r>
  </si>
  <si>
    <r>
      <t xml:space="preserve">    </t>
    </r>
    <r>
      <rPr>
        <sz val="9.75"/>
        <color theme="1"/>
        <rFont val="宋体"/>
        <family val="3"/>
        <charset val="134"/>
      </rPr>
      <t>高放废物的处理处置</t>
    </r>
  </si>
  <si>
    <r>
      <t xml:space="preserve">    </t>
    </r>
    <r>
      <rPr>
        <sz val="9.75"/>
        <color theme="1"/>
        <rFont val="宋体"/>
        <family val="3"/>
        <charset val="134"/>
      </rPr>
      <t>乏燃料后处理厂的建设、运行、改造和退役</t>
    </r>
  </si>
  <si>
    <r>
      <t xml:space="preserve">    </t>
    </r>
    <r>
      <rPr>
        <sz val="9.75"/>
        <color theme="1"/>
        <rFont val="宋体"/>
        <family val="3"/>
        <charset val="134"/>
      </rPr>
      <t>其他乏燃料处理处置基金支出</t>
    </r>
  </si>
  <si>
    <r>
      <rPr>
        <sz val="9.75"/>
        <color theme="1"/>
        <rFont val="宋体"/>
        <family val="3"/>
        <charset val="134"/>
      </rPr>
      <t>文化旅游体育与传媒支出</t>
    </r>
  </si>
  <si>
    <r>
      <t xml:space="preserve">  </t>
    </r>
    <r>
      <rPr>
        <sz val="9.75"/>
        <color theme="1"/>
        <rFont val="宋体"/>
        <family val="3"/>
        <charset val="134"/>
      </rPr>
      <t>国家电影事业发展专项资金安排的支出</t>
    </r>
  </si>
  <si>
    <r>
      <t xml:space="preserve">    </t>
    </r>
    <r>
      <rPr>
        <sz val="9.75"/>
        <color theme="1"/>
        <rFont val="宋体"/>
        <family val="3"/>
        <charset val="134"/>
      </rPr>
      <t>资助国产影片放映</t>
    </r>
  </si>
  <si>
    <r>
      <t xml:space="preserve">    </t>
    </r>
    <r>
      <rPr>
        <sz val="9.75"/>
        <color theme="1"/>
        <rFont val="宋体"/>
        <family val="3"/>
        <charset val="134"/>
      </rPr>
      <t>资助影院建设</t>
    </r>
  </si>
  <si>
    <r>
      <t xml:space="preserve">    </t>
    </r>
    <r>
      <rPr>
        <sz val="9.75"/>
        <color theme="1"/>
        <rFont val="宋体"/>
        <family val="3"/>
        <charset val="134"/>
      </rPr>
      <t>资助少数民族语电影译制</t>
    </r>
  </si>
  <si>
    <r>
      <t xml:space="preserve">    </t>
    </r>
    <r>
      <rPr>
        <sz val="9.75"/>
        <color theme="1"/>
        <rFont val="宋体"/>
        <family val="3"/>
        <charset val="134"/>
      </rPr>
      <t>购买农村电影公益性放映版权服务</t>
    </r>
  </si>
  <si>
    <r>
      <t xml:space="preserve">    </t>
    </r>
    <r>
      <rPr>
        <sz val="9.75"/>
        <color theme="1"/>
        <rFont val="宋体"/>
        <family val="3"/>
        <charset val="134"/>
      </rPr>
      <t>其他国家电影事业发展专项资金支出</t>
    </r>
  </si>
  <si>
    <r>
      <t xml:space="preserve">  </t>
    </r>
    <r>
      <rPr>
        <sz val="9.75"/>
        <color theme="1"/>
        <rFont val="宋体"/>
        <family val="3"/>
        <charset val="134"/>
      </rPr>
      <t>旅游发展基金支出</t>
    </r>
  </si>
  <si>
    <r>
      <t xml:space="preserve">    </t>
    </r>
    <r>
      <rPr>
        <sz val="9.75"/>
        <color theme="1"/>
        <rFont val="宋体"/>
        <family val="3"/>
        <charset val="134"/>
      </rPr>
      <t>宣传促销</t>
    </r>
  </si>
  <si>
    <r>
      <t xml:space="preserve">    </t>
    </r>
    <r>
      <rPr>
        <sz val="9.75"/>
        <color theme="1"/>
        <rFont val="宋体"/>
        <family val="3"/>
        <charset val="134"/>
      </rPr>
      <t>行业规划</t>
    </r>
  </si>
  <si>
    <r>
      <t xml:space="preserve">    </t>
    </r>
    <r>
      <rPr>
        <sz val="9.75"/>
        <color theme="1"/>
        <rFont val="宋体"/>
        <family val="3"/>
        <charset val="134"/>
      </rPr>
      <t>旅游事业补助</t>
    </r>
  </si>
  <si>
    <r>
      <t xml:space="preserve">    </t>
    </r>
    <r>
      <rPr>
        <sz val="9.75"/>
        <color theme="1"/>
        <rFont val="宋体"/>
        <family val="3"/>
        <charset val="134"/>
      </rPr>
      <t>地方旅游开发项目补助</t>
    </r>
  </si>
  <si>
    <r>
      <t xml:space="preserve">    </t>
    </r>
    <r>
      <rPr>
        <sz val="9.75"/>
        <color theme="1"/>
        <rFont val="宋体"/>
        <family val="3"/>
        <charset val="134"/>
      </rPr>
      <t>其他旅游发展基金支出</t>
    </r>
  </si>
  <si>
    <r>
      <t xml:space="preserve">  </t>
    </r>
    <r>
      <rPr>
        <sz val="9.75"/>
        <color theme="1"/>
        <rFont val="宋体"/>
        <family val="3"/>
        <charset val="134"/>
      </rPr>
      <t>国家电影事业发展专项资金对应专项债务收入安排的支出</t>
    </r>
  </si>
  <si>
    <r>
      <t xml:space="preserve">    </t>
    </r>
    <r>
      <rPr>
        <sz val="9.75"/>
        <color theme="1"/>
        <rFont val="宋体"/>
        <family val="3"/>
        <charset val="134"/>
      </rPr>
      <t>资助城市影院</t>
    </r>
  </si>
  <si>
    <r>
      <t xml:space="preserve">    </t>
    </r>
    <r>
      <rPr>
        <sz val="9.75"/>
        <color theme="1"/>
        <rFont val="宋体"/>
        <family val="3"/>
        <charset val="134"/>
      </rPr>
      <t>其他国家电影事业发展专项资金对应专项债务收入支出</t>
    </r>
  </si>
  <si>
    <r>
      <rPr>
        <sz val="9.75"/>
        <color theme="1"/>
        <rFont val="宋体"/>
        <family val="3"/>
        <charset val="134"/>
      </rPr>
      <t>社会保障和就业支出</t>
    </r>
  </si>
  <si>
    <r>
      <t xml:space="preserve">  </t>
    </r>
    <r>
      <rPr>
        <sz val="9.75"/>
        <color theme="1"/>
        <rFont val="宋体"/>
        <family val="3"/>
        <charset val="134"/>
      </rPr>
      <t>大中型水库移民后期扶持基金支出</t>
    </r>
  </si>
  <si>
    <r>
      <t xml:space="preserve">    </t>
    </r>
    <r>
      <rPr>
        <sz val="9.75"/>
        <color theme="1"/>
        <rFont val="宋体"/>
        <family val="3"/>
        <charset val="134"/>
      </rPr>
      <t>移民补助</t>
    </r>
  </si>
  <si>
    <r>
      <t xml:space="preserve">    </t>
    </r>
    <r>
      <rPr>
        <sz val="9.75"/>
        <color theme="1"/>
        <rFont val="宋体"/>
        <family val="3"/>
        <charset val="134"/>
      </rPr>
      <t>基础设施建设和经济发展</t>
    </r>
  </si>
  <si>
    <r>
      <t xml:space="preserve">    </t>
    </r>
    <r>
      <rPr>
        <sz val="9.75"/>
        <color theme="1"/>
        <rFont val="宋体"/>
        <family val="3"/>
        <charset val="134"/>
      </rPr>
      <t>其他大中型水库移民后期扶持基金支出</t>
    </r>
  </si>
  <si>
    <r>
      <t xml:space="preserve">  </t>
    </r>
    <r>
      <rPr>
        <sz val="9.75"/>
        <color theme="1"/>
        <rFont val="宋体"/>
        <family val="3"/>
        <charset val="134"/>
      </rPr>
      <t>小型水库移民扶助基金安排的支出</t>
    </r>
  </si>
  <si>
    <r>
      <t xml:space="preserve">    </t>
    </r>
    <r>
      <rPr>
        <sz val="9.75"/>
        <color theme="1"/>
        <rFont val="宋体"/>
        <family val="3"/>
        <charset val="134"/>
      </rPr>
      <t>其他小型水库移民扶助基金支出</t>
    </r>
  </si>
  <si>
    <r>
      <t xml:space="preserve">  </t>
    </r>
    <r>
      <rPr>
        <sz val="9.75"/>
        <color theme="1"/>
        <rFont val="宋体"/>
        <family val="3"/>
        <charset val="134"/>
      </rPr>
      <t>小型水库移民扶助基金对应专项债务收入安排的支出</t>
    </r>
  </si>
  <si>
    <r>
      <t xml:space="preserve">    </t>
    </r>
    <r>
      <rPr>
        <sz val="9.75"/>
        <color theme="1"/>
        <rFont val="宋体"/>
        <family val="3"/>
        <charset val="134"/>
      </rPr>
      <t>其他小型水库移民扶助基金对应专项债务收入安排的支出</t>
    </r>
  </si>
  <si>
    <r>
      <rPr>
        <sz val="9.75"/>
        <color theme="1"/>
        <rFont val="宋体"/>
        <family val="3"/>
        <charset val="134"/>
      </rPr>
      <t>节能环保支出</t>
    </r>
  </si>
  <si>
    <r>
      <t xml:space="preserve">  </t>
    </r>
    <r>
      <rPr>
        <sz val="9.75"/>
        <color theme="1"/>
        <rFont val="宋体"/>
        <family val="3"/>
        <charset val="134"/>
      </rPr>
      <t>可再生能源电价附加收入安排的支出</t>
    </r>
  </si>
  <si>
    <r>
      <t xml:space="preserve">    </t>
    </r>
    <r>
      <rPr>
        <sz val="9.75"/>
        <color theme="1"/>
        <rFont val="宋体"/>
        <family val="3"/>
        <charset val="134"/>
      </rPr>
      <t>风力发电补助</t>
    </r>
  </si>
  <si>
    <r>
      <t xml:space="preserve">    </t>
    </r>
    <r>
      <rPr>
        <sz val="9.75"/>
        <color theme="1"/>
        <rFont val="宋体"/>
        <family val="3"/>
        <charset val="134"/>
      </rPr>
      <t>太阳能发电补助</t>
    </r>
  </si>
  <si>
    <r>
      <t xml:space="preserve">    </t>
    </r>
    <r>
      <rPr>
        <sz val="9.75"/>
        <color theme="1"/>
        <rFont val="宋体"/>
        <family val="3"/>
        <charset val="134"/>
      </rPr>
      <t>生物质能发电补助</t>
    </r>
  </si>
  <si>
    <r>
      <t xml:space="preserve">    </t>
    </r>
    <r>
      <rPr>
        <sz val="9.75"/>
        <color theme="1"/>
        <rFont val="宋体"/>
        <family val="3"/>
        <charset val="134"/>
      </rPr>
      <t>其他可再生能源电价附加收入安排的支出</t>
    </r>
  </si>
  <si>
    <r>
      <t xml:space="preserve">  </t>
    </r>
    <r>
      <rPr>
        <sz val="9.75"/>
        <color theme="1"/>
        <rFont val="宋体"/>
        <family val="3"/>
        <charset val="134"/>
      </rPr>
      <t>废弃电器电子产品处理基金支出</t>
    </r>
  </si>
  <si>
    <r>
      <t xml:space="preserve">    </t>
    </r>
    <r>
      <rPr>
        <sz val="9.75"/>
        <color theme="1"/>
        <rFont val="宋体"/>
        <family val="3"/>
        <charset val="134"/>
      </rPr>
      <t>回收处理费用补贴</t>
    </r>
  </si>
  <si>
    <r>
      <t xml:space="preserve">    </t>
    </r>
    <r>
      <rPr>
        <sz val="9.75"/>
        <color theme="1"/>
        <rFont val="宋体"/>
        <family val="3"/>
        <charset val="134"/>
      </rPr>
      <t>信息系统建设</t>
    </r>
  </si>
  <si>
    <r>
      <t xml:space="preserve">    </t>
    </r>
    <r>
      <rPr>
        <sz val="9.75"/>
        <color theme="1"/>
        <rFont val="宋体"/>
        <family val="3"/>
        <charset val="134"/>
      </rPr>
      <t>基金征管经费</t>
    </r>
  </si>
  <si>
    <r>
      <t xml:space="preserve">    </t>
    </r>
    <r>
      <rPr>
        <sz val="9.75"/>
        <color theme="1"/>
        <rFont val="宋体"/>
        <family val="3"/>
        <charset val="134"/>
      </rPr>
      <t>其他废弃电器电子产品处理基金支出</t>
    </r>
  </si>
  <si>
    <r>
      <rPr>
        <sz val="9.75"/>
        <color theme="1"/>
        <rFont val="宋体"/>
        <family val="3"/>
        <charset val="134"/>
      </rPr>
      <t>城乡社区支出</t>
    </r>
  </si>
  <si>
    <r>
      <t xml:space="preserve">  </t>
    </r>
    <r>
      <rPr>
        <sz val="9.75"/>
        <color theme="1"/>
        <rFont val="宋体"/>
        <family val="3"/>
        <charset val="134"/>
      </rPr>
      <t>国有土地使用权出让收入安排的支出</t>
    </r>
  </si>
  <si>
    <r>
      <t xml:space="preserve">    </t>
    </r>
    <r>
      <rPr>
        <sz val="9.75"/>
        <color theme="1"/>
        <rFont val="宋体"/>
        <family val="3"/>
        <charset val="134"/>
      </rPr>
      <t>征地和拆迁补偿支出</t>
    </r>
  </si>
  <si>
    <r>
      <t xml:space="preserve">    </t>
    </r>
    <r>
      <rPr>
        <sz val="9.75"/>
        <color theme="1"/>
        <rFont val="宋体"/>
        <family val="3"/>
        <charset val="134"/>
      </rPr>
      <t>土地开发支出</t>
    </r>
  </si>
  <si>
    <r>
      <t xml:space="preserve">    </t>
    </r>
    <r>
      <rPr>
        <sz val="9.75"/>
        <color theme="1"/>
        <rFont val="宋体"/>
        <family val="3"/>
        <charset val="134"/>
      </rPr>
      <t>城市建设支出</t>
    </r>
  </si>
  <si>
    <r>
      <t xml:space="preserve">    </t>
    </r>
    <r>
      <rPr>
        <sz val="9.75"/>
        <color theme="1"/>
        <rFont val="宋体"/>
        <family val="3"/>
        <charset val="134"/>
      </rPr>
      <t>农村基础设施建设支出</t>
    </r>
  </si>
  <si>
    <r>
      <t xml:space="preserve">    </t>
    </r>
    <r>
      <rPr>
        <sz val="9.75"/>
        <color theme="1"/>
        <rFont val="宋体"/>
        <family val="3"/>
        <charset val="134"/>
      </rPr>
      <t>补助被征地农民支出</t>
    </r>
  </si>
  <si>
    <r>
      <t xml:space="preserve">    </t>
    </r>
    <r>
      <rPr>
        <sz val="9.75"/>
        <color theme="1"/>
        <rFont val="宋体"/>
        <family val="3"/>
        <charset val="134"/>
      </rPr>
      <t>土地出让业务支出</t>
    </r>
  </si>
  <si>
    <r>
      <t xml:space="preserve">    </t>
    </r>
    <r>
      <rPr>
        <sz val="9.75"/>
        <color theme="1"/>
        <rFont val="宋体"/>
        <family val="3"/>
        <charset val="134"/>
      </rPr>
      <t>廉租住房支出</t>
    </r>
  </si>
  <si>
    <r>
      <t xml:space="preserve">    </t>
    </r>
    <r>
      <rPr>
        <sz val="9.75"/>
        <color theme="1"/>
        <rFont val="宋体"/>
        <family val="3"/>
        <charset val="134"/>
      </rPr>
      <t>支付破产或改制企业职工安置费</t>
    </r>
  </si>
  <si>
    <r>
      <t xml:space="preserve">    </t>
    </r>
    <r>
      <rPr>
        <sz val="9.75"/>
        <color theme="1"/>
        <rFont val="宋体"/>
        <family val="3"/>
        <charset val="134"/>
      </rPr>
      <t>棚户区改造支出</t>
    </r>
  </si>
  <si>
    <r>
      <t xml:space="preserve">    </t>
    </r>
    <r>
      <rPr>
        <sz val="9.75"/>
        <color theme="1"/>
        <rFont val="宋体"/>
        <family val="3"/>
        <charset val="134"/>
      </rPr>
      <t>公共租赁住房支出</t>
    </r>
  </si>
  <si>
    <r>
      <t xml:space="preserve">    </t>
    </r>
    <r>
      <rPr>
        <sz val="9.75"/>
        <color theme="1"/>
        <rFont val="宋体"/>
        <family val="3"/>
        <charset val="134"/>
      </rPr>
      <t>保障性住房租金补贴</t>
    </r>
  </si>
  <si>
    <r>
      <t xml:space="preserve">    </t>
    </r>
    <r>
      <rPr>
        <sz val="9.75"/>
        <color theme="1"/>
        <rFont val="宋体"/>
        <family val="3"/>
        <charset val="134"/>
      </rPr>
      <t>农业生产发展支出</t>
    </r>
  </si>
  <si>
    <r>
      <t xml:space="preserve">    </t>
    </r>
    <r>
      <rPr>
        <sz val="9.75"/>
        <color theme="1"/>
        <rFont val="宋体"/>
        <family val="3"/>
        <charset val="134"/>
      </rPr>
      <t>农村社会事业支出</t>
    </r>
  </si>
  <si>
    <r>
      <t xml:space="preserve">    </t>
    </r>
    <r>
      <rPr>
        <sz val="9.75"/>
        <color theme="1"/>
        <rFont val="宋体"/>
        <family val="3"/>
        <charset val="134"/>
      </rPr>
      <t>农业农村生态环境支出</t>
    </r>
  </si>
  <si>
    <r>
      <t xml:space="preserve">    </t>
    </r>
    <r>
      <rPr>
        <sz val="9.75"/>
        <color theme="1"/>
        <rFont val="宋体"/>
        <family val="3"/>
        <charset val="134"/>
      </rPr>
      <t>其他国有土地使用权出让收入安排的支出</t>
    </r>
  </si>
  <si>
    <r>
      <t xml:space="preserve">  </t>
    </r>
    <r>
      <rPr>
        <sz val="9.75"/>
        <color theme="1"/>
        <rFont val="宋体"/>
        <family val="3"/>
        <charset val="134"/>
      </rPr>
      <t>国有土地收益基金安排的支出</t>
    </r>
  </si>
  <si>
    <r>
      <t xml:space="preserve">    </t>
    </r>
    <r>
      <rPr>
        <sz val="9.75"/>
        <color theme="1"/>
        <rFont val="宋体"/>
        <family val="3"/>
        <charset val="134"/>
      </rPr>
      <t>其他国有土地收益基金支出</t>
    </r>
  </si>
  <si>
    <r>
      <t xml:space="preserve">  </t>
    </r>
    <r>
      <rPr>
        <sz val="9.75"/>
        <color theme="1"/>
        <rFont val="宋体"/>
        <family val="3"/>
        <charset val="134"/>
      </rPr>
      <t>农业土地开发资金安排的支出</t>
    </r>
  </si>
  <si>
    <r>
      <t xml:space="preserve">  </t>
    </r>
    <r>
      <rPr>
        <sz val="9.75"/>
        <color theme="1"/>
        <rFont val="宋体"/>
        <family val="3"/>
        <charset val="134"/>
      </rPr>
      <t>城市基础设施配套费安排的支出</t>
    </r>
  </si>
  <si>
    <r>
      <t xml:space="preserve">    </t>
    </r>
    <r>
      <rPr>
        <sz val="9.75"/>
        <color theme="1"/>
        <rFont val="宋体"/>
        <family val="3"/>
        <charset val="134"/>
      </rPr>
      <t>城市公共设施</t>
    </r>
  </si>
  <si>
    <r>
      <t xml:space="preserve">    </t>
    </r>
    <r>
      <rPr>
        <sz val="9.75"/>
        <color theme="1"/>
        <rFont val="宋体"/>
        <family val="3"/>
        <charset val="134"/>
      </rPr>
      <t>城市环境卫生</t>
    </r>
  </si>
  <si>
    <r>
      <t xml:space="preserve">    </t>
    </r>
    <r>
      <rPr>
        <sz val="9.75"/>
        <color theme="1"/>
        <rFont val="宋体"/>
        <family val="3"/>
        <charset val="134"/>
      </rPr>
      <t>公有房屋</t>
    </r>
  </si>
  <si>
    <r>
      <t xml:space="preserve">    </t>
    </r>
    <r>
      <rPr>
        <sz val="9.75"/>
        <color theme="1"/>
        <rFont val="宋体"/>
        <family val="3"/>
        <charset val="134"/>
      </rPr>
      <t>城市防洪</t>
    </r>
  </si>
  <si>
    <r>
      <t xml:space="preserve">    </t>
    </r>
    <r>
      <rPr>
        <sz val="9.75"/>
        <color theme="1"/>
        <rFont val="宋体"/>
        <family val="3"/>
        <charset val="134"/>
      </rPr>
      <t>其他城市基础设施配套费安排的支出</t>
    </r>
  </si>
  <si>
    <r>
      <t xml:space="preserve">  </t>
    </r>
    <r>
      <rPr>
        <sz val="9.75"/>
        <color theme="1"/>
        <rFont val="宋体"/>
        <family val="3"/>
        <charset val="134"/>
      </rPr>
      <t>污水处理费安排的支出</t>
    </r>
  </si>
  <si>
    <r>
      <t xml:space="preserve">    </t>
    </r>
    <r>
      <rPr>
        <sz val="9.75"/>
        <color theme="1"/>
        <rFont val="宋体"/>
        <family val="3"/>
        <charset val="134"/>
      </rPr>
      <t>污水处理设施建设和运营</t>
    </r>
  </si>
  <si>
    <r>
      <t xml:space="preserve">    </t>
    </r>
    <r>
      <rPr>
        <sz val="9.75"/>
        <color theme="1"/>
        <rFont val="宋体"/>
        <family val="3"/>
        <charset val="134"/>
      </rPr>
      <t>代征手续费</t>
    </r>
  </si>
  <si>
    <r>
      <t xml:space="preserve">    </t>
    </r>
    <r>
      <rPr>
        <sz val="9.75"/>
        <color theme="1"/>
        <rFont val="宋体"/>
        <family val="3"/>
        <charset val="134"/>
      </rPr>
      <t>其他污水处理费安排的支出</t>
    </r>
  </si>
  <si>
    <r>
      <t xml:space="preserve">  </t>
    </r>
    <r>
      <rPr>
        <sz val="9.75"/>
        <color theme="1"/>
        <rFont val="宋体"/>
        <family val="3"/>
        <charset val="134"/>
      </rPr>
      <t>土地储备专项债券收入安排的支出</t>
    </r>
    <r>
      <rPr>
        <sz val="9.75"/>
        <color theme="1"/>
        <rFont val="Times New Roman"/>
        <family val="1"/>
      </rPr>
      <t xml:space="preserve">  </t>
    </r>
  </si>
  <si>
    <r>
      <t xml:space="preserve">    </t>
    </r>
    <r>
      <rPr>
        <sz val="9.75"/>
        <color theme="1"/>
        <rFont val="宋体"/>
        <family val="3"/>
        <charset val="134"/>
      </rPr>
      <t>征地和拆迁补偿支出</t>
    </r>
    <r>
      <rPr>
        <sz val="9.75"/>
        <color theme="1"/>
        <rFont val="Times New Roman"/>
        <family val="1"/>
      </rPr>
      <t xml:space="preserve">  </t>
    </r>
  </si>
  <si>
    <r>
      <t xml:space="preserve">    </t>
    </r>
    <r>
      <rPr>
        <sz val="9.75"/>
        <color theme="1"/>
        <rFont val="宋体"/>
        <family val="3"/>
        <charset val="134"/>
      </rPr>
      <t>土地开发支出</t>
    </r>
    <r>
      <rPr>
        <sz val="9.75"/>
        <color theme="1"/>
        <rFont val="Times New Roman"/>
        <family val="1"/>
      </rPr>
      <t xml:space="preserve">  </t>
    </r>
  </si>
  <si>
    <r>
      <t xml:space="preserve">    </t>
    </r>
    <r>
      <rPr>
        <sz val="9.75"/>
        <color theme="1"/>
        <rFont val="宋体"/>
        <family val="3"/>
        <charset val="134"/>
      </rPr>
      <t>其他土地储备专项债券收入安排的支出</t>
    </r>
    <r>
      <rPr>
        <sz val="9.75"/>
        <color theme="1"/>
        <rFont val="Times New Roman"/>
        <family val="1"/>
      </rPr>
      <t xml:space="preserve">  </t>
    </r>
  </si>
  <si>
    <r>
      <t xml:space="preserve">  </t>
    </r>
    <r>
      <rPr>
        <sz val="9.75"/>
        <color theme="1"/>
        <rFont val="宋体"/>
        <family val="3"/>
        <charset val="134"/>
      </rPr>
      <t>棚户区改造专项债券收入安排的支出</t>
    </r>
    <r>
      <rPr>
        <sz val="9.75"/>
        <color theme="1"/>
        <rFont val="Times New Roman"/>
        <family val="1"/>
      </rPr>
      <t xml:space="preserve">  </t>
    </r>
  </si>
  <si>
    <r>
      <t xml:space="preserve">    </t>
    </r>
    <r>
      <rPr>
        <sz val="9.75"/>
        <color theme="1"/>
        <rFont val="宋体"/>
        <family val="3"/>
        <charset val="134"/>
      </rPr>
      <t>其他棚户区改造专项债券收入安排的支出</t>
    </r>
    <r>
      <rPr>
        <sz val="9.75"/>
        <color theme="1"/>
        <rFont val="Times New Roman"/>
        <family val="1"/>
      </rPr>
      <t xml:space="preserve">  </t>
    </r>
  </si>
  <si>
    <r>
      <t xml:space="preserve">  </t>
    </r>
    <r>
      <rPr>
        <sz val="9.75"/>
        <color theme="1"/>
        <rFont val="宋体"/>
        <family val="3"/>
        <charset val="134"/>
      </rPr>
      <t>城市基础设施配套费对应专项债务收入安排的支出</t>
    </r>
    <r>
      <rPr>
        <sz val="9.75"/>
        <color theme="1"/>
        <rFont val="Times New Roman"/>
        <family val="1"/>
      </rPr>
      <t xml:space="preserve">  </t>
    </r>
  </si>
  <si>
    <r>
      <t xml:space="preserve">    </t>
    </r>
    <r>
      <rPr>
        <sz val="9.75"/>
        <color theme="1"/>
        <rFont val="宋体"/>
        <family val="3"/>
        <charset val="134"/>
      </rPr>
      <t>城市公共设施</t>
    </r>
    <r>
      <rPr>
        <sz val="9.75"/>
        <color theme="1"/>
        <rFont val="Times New Roman"/>
        <family val="1"/>
      </rPr>
      <t xml:space="preserve">  </t>
    </r>
  </si>
  <si>
    <r>
      <t xml:space="preserve">    </t>
    </r>
    <r>
      <rPr>
        <sz val="9.75"/>
        <color theme="1"/>
        <rFont val="宋体"/>
        <family val="3"/>
        <charset val="134"/>
      </rPr>
      <t>城市环境卫生</t>
    </r>
    <r>
      <rPr>
        <sz val="9.75"/>
        <color theme="1"/>
        <rFont val="Times New Roman"/>
        <family val="1"/>
      </rPr>
      <t xml:space="preserve">  </t>
    </r>
  </si>
  <si>
    <r>
      <t xml:space="preserve">    </t>
    </r>
    <r>
      <rPr>
        <sz val="9.75"/>
        <color theme="1"/>
        <rFont val="宋体"/>
        <family val="3"/>
        <charset val="134"/>
      </rPr>
      <t>公有房屋</t>
    </r>
    <r>
      <rPr>
        <sz val="9.75"/>
        <color theme="1"/>
        <rFont val="Times New Roman"/>
        <family val="1"/>
      </rPr>
      <t xml:space="preserve">  </t>
    </r>
  </si>
  <si>
    <r>
      <t xml:space="preserve">    </t>
    </r>
    <r>
      <rPr>
        <sz val="9.75"/>
        <color theme="1"/>
        <rFont val="宋体"/>
        <family val="3"/>
        <charset val="134"/>
      </rPr>
      <t>城市防洪</t>
    </r>
    <r>
      <rPr>
        <sz val="9.75"/>
        <color theme="1"/>
        <rFont val="Times New Roman"/>
        <family val="1"/>
      </rPr>
      <t xml:space="preserve">  </t>
    </r>
  </si>
  <si>
    <r>
      <t xml:space="preserve">    </t>
    </r>
    <r>
      <rPr>
        <sz val="9.75"/>
        <color theme="1"/>
        <rFont val="宋体"/>
        <family val="3"/>
        <charset val="134"/>
      </rPr>
      <t>其他城市基础设施配套费对应专项债务收入安排的支出</t>
    </r>
    <r>
      <rPr>
        <sz val="9.75"/>
        <color theme="1"/>
        <rFont val="Times New Roman"/>
        <family val="1"/>
      </rPr>
      <t xml:space="preserve">  </t>
    </r>
  </si>
  <si>
    <r>
      <t xml:space="preserve">  </t>
    </r>
    <r>
      <rPr>
        <sz val="9.75"/>
        <color theme="1"/>
        <rFont val="宋体"/>
        <family val="3"/>
        <charset val="134"/>
      </rPr>
      <t>污水处理费对应专项债务收入安排的支出</t>
    </r>
    <r>
      <rPr>
        <sz val="9.75"/>
        <color theme="1"/>
        <rFont val="Times New Roman"/>
        <family val="1"/>
      </rPr>
      <t xml:space="preserve">  </t>
    </r>
  </si>
  <si>
    <r>
      <t xml:space="preserve">    </t>
    </r>
    <r>
      <rPr>
        <sz val="9.75"/>
        <color theme="1"/>
        <rFont val="宋体"/>
        <family val="3"/>
        <charset val="134"/>
      </rPr>
      <t>污水处理设施建设和运营</t>
    </r>
    <r>
      <rPr>
        <sz val="9.75"/>
        <color theme="1"/>
        <rFont val="Times New Roman"/>
        <family val="1"/>
      </rPr>
      <t xml:space="preserve">  </t>
    </r>
  </si>
  <si>
    <r>
      <t xml:space="preserve">    </t>
    </r>
    <r>
      <rPr>
        <sz val="9.75"/>
        <color theme="1"/>
        <rFont val="宋体"/>
        <family val="3"/>
        <charset val="134"/>
      </rPr>
      <t>其他污水处理费对应专项债务收入安排的支出</t>
    </r>
    <r>
      <rPr>
        <sz val="9.75"/>
        <color theme="1"/>
        <rFont val="Times New Roman"/>
        <family val="1"/>
      </rPr>
      <t xml:space="preserve">  </t>
    </r>
  </si>
  <si>
    <r>
      <t xml:space="preserve">  </t>
    </r>
    <r>
      <rPr>
        <sz val="9.75"/>
        <color theme="1"/>
        <rFont val="宋体"/>
        <family val="3"/>
        <charset val="134"/>
      </rPr>
      <t>国有土地使用权出让收入对应专项债务收入安排的支出</t>
    </r>
    <r>
      <rPr>
        <sz val="9.75"/>
        <color theme="1"/>
        <rFont val="Times New Roman"/>
        <family val="1"/>
      </rPr>
      <t xml:space="preserve">  </t>
    </r>
  </si>
  <si>
    <r>
      <t xml:space="preserve">    </t>
    </r>
    <r>
      <rPr>
        <sz val="9.75"/>
        <color theme="1"/>
        <rFont val="宋体"/>
        <family val="3"/>
        <charset val="134"/>
      </rPr>
      <t>城市建设支出</t>
    </r>
    <r>
      <rPr>
        <sz val="9.75"/>
        <color theme="1"/>
        <rFont val="Times New Roman"/>
        <family val="1"/>
      </rPr>
      <t xml:space="preserve">  </t>
    </r>
  </si>
  <si>
    <r>
      <t xml:space="preserve">    </t>
    </r>
    <r>
      <rPr>
        <sz val="9.75"/>
        <color theme="1"/>
        <rFont val="宋体"/>
        <family val="3"/>
        <charset val="134"/>
      </rPr>
      <t>农村基础设施建设支出</t>
    </r>
    <r>
      <rPr>
        <sz val="9.75"/>
        <color theme="1"/>
        <rFont val="Times New Roman"/>
        <family val="1"/>
      </rPr>
      <t xml:space="preserve">  </t>
    </r>
  </si>
  <si>
    <r>
      <t xml:space="preserve">    </t>
    </r>
    <r>
      <rPr>
        <sz val="9.75"/>
        <color theme="1"/>
        <rFont val="宋体"/>
        <family val="3"/>
        <charset val="134"/>
      </rPr>
      <t>廉租住房支出</t>
    </r>
    <r>
      <rPr>
        <sz val="9.75"/>
        <color theme="1"/>
        <rFont val="Times New Roman"/>
        <family val="1"/>
      </rPr>
      <t xml:space="preserve">  </t>
    </r>
  </si>
  <si>
    <r>
      <t xml:space="preserve">    </t>
    </r>
    <r>
      <rPr>
        <sz val="9.75"/>
        <color theme="1"/>
        <rFont val="宋体"/>
        <family val="3"/>
        <charset val="134"/>
      </rPr>
      <t>棚户区改造支出</t>
    </r>
    <r>
      <rPr>
        <sz val="9.75"/>
        <color theme="1"/>
        <rFont val="Times New Roman"/>
        <family val="1"/>
      </rPr>
      <t xml:space="preserve">  </t>
    </r>
  </si>
  <si>
    <r>
      <t xml:space="preserve">    </t>
    </r>
    <r>
      <rPr>
        <sz val="9.75"/>
        <color theme="1"/>
        <rFont val="宋体"/>
        <family val="3"/>
        <charset val="134"/>
      </rPr>
      <t>公共租赁住房支出</t>
    </r>
    <r>
      <rPr>
        <sz val="9.75"/>
        <color theme="1"/>
        <rFont val="Times New Roman"/>
        <family val="1"/>
      </rPr>
      <t xml:space="preserve">  </t>
    </r>
  </si>
  <si>
    <r>
      <t xml:space="preserve">    </t>
    </r>
    <r>
      <rPr>
        <sz val="9.75"/>
        <color theme="1"/>
        <rFont val="宋体"/>
        <family val="3"/>
        <charset val="134"/>
      </rPr>
      <t>其他国有土地使用权出让收入对应专项债务收入安排的支出</t>
    </r>
    <r>
      <rPr>
        <sz val="9.75"/>
        <color theme="1"/>
        <rFont val="Times New Roman"/>
        <family val="1"/>
      </rPr>
      <t xml:space="preserve">  </t>
    </r>
  </si>
  <si>
    <r>
      <rPr>
        <sz val="9.75"/>
        <color theme="1"/>
        <rFont val="宋体"/>
        <family val="3"/>
        <charset val="134"/>
      </rPr>
      <t>农林水支出</t>
    </r>
  </si>
  <si>
    <r>
      <t xml:space="preserve">  </t>
    </r>
    <r>
      <rPr>
        <sz val="9.75"/>
        <color theme="1"/>
        <rFont val="宋体"/>
        <family val="3"/>
        <charset val="134"/>
      </rPr>
      <t>大中型水库库区基金安排的支出</t>
    </r>
  </si>
  <si>
    <r>
      <t xml:space="preserve">    </t>
    </r>
    <r>
      <rPr>
        <sz val="9.75"/>
        <color theme="1"/>
        <rFont val="宋体"/>
        <family val="3"/>
        <charset val="134"/>
      </rPr>
      <t>解决移民遗留问题</t>
    </r>
  </si>
  <si>
    <r>
      <t xml:space="preserve">    </t>
    </r>
    <r>
      <rPr>
        <sz val="9.75"/>
        <color theme="1"/>
        <rFont val="宋体"/>
        <family val="3"/>
        <charset val="134"/>
      </rPr>
      <t>库区防护工程维护</t>
    </r>
  </si>
  <si>
    <r>
      <t xml:space="preserve">    </t>
    </r>
    <r>
      <rPr>
        <sz val="9.75"/>
        <color theme="1"/>
        <rFont val="宋体"/>
        <family val="3"/>
        <charset val="134"/>
      </rPr>
      <t>其他大中型水库库区基金支出</t>
    </r>
  </si>
  <si>
    <r>
      <t xml:space="preserve">  </t>
    </r>
    <r>
      <rPr>
        <sz val="9.75"/>
        <color theme="1"/>
        <rFont val="宋体"/>
        <family val="3"/>
        <charset val="134"/>
      </rPr>
      <t>三峡水库库区基金支出</t>
    </r>
  </si>
  <si>
    <r>
      <t xml:space="preserve">    </t>
    </r>
    <r>
      <rPr>
        <sz val="9.75"/>
        <color theme="1"/>
        <rFont val="宋体"/>
        <family val="3"/>
        <charset val="134"/>
      </rPr>
      <t>库区维护和管理</t>
    </r>
  </si>
  <si>
    <r>
      <t xml:space="preserve">    </t>
    </r>
    <r>
      <rPr>
        <sz val="9.75"/>
        <color theme="1"/>
        <rFont val="宋体"/>
        <family val="3"/>
        <charset val="134"/>
      </rPr>
      <t>其他三峡水库库区基金支出</t>
    </r>
  </si>
  <si>
    <r>
      <t xml:space="preserve">  </t>
    </r>
    <r>
      <rPr>
        <sz val="9.75"/>
        <color theme="1"/>
        <rFont val="宋体"/>
        <family val="3"/>
        <charset val="134"/>
      </rPr>
      <t>国家重大水利工程建设基金安排的支出</t>
    </r>
  </si>
  <si>
    <r>
      <t xml:space="preserve">    </t>
    </r>
    <r>
      <rPr>
        <sz val="9.75"/>
        <color theme="1"/>
        <rFont val="宋体"/>
        <family val="3"/>
        <charset val="134"/>
      </rPr>
      <t>南水北调工程建设</t>
    </r>
  </si>
  <si>
    <r>
      <t xml:space="preserve">    </t>
    </r>
    <r>
      <rPr>
        <sz val="9.75"/>
        <color theme="1"/>
        <rFont val="宋体"/>
        <family val="3"/>
        <charset val="134"/>
      </rPr>
      <t>三峡后续工作</t>
    </r>
  </si>
  <si>
    <r>
      <t xml:space="preserve">    </t>
    </r>
    <r>
      <rPr>
        <sz val="9.75"/>
        <color theme="1"/>
        <rFont val="宋体"/>
        <family val="3"/>
        <charset val="134"/>
      </rPr>
      <t>地方重大水利工程建设</t>
    </r>
  </si>
  <si>
    <r>
      <t xml:space="preserve">    </t>
    </r>
    <r>
      <rPr>
        <sz val="9.75"/>
        <color theme="1"/>
        <rFont val="宋体"/>
        <family val="3"/>
        <charset val="134"/>
      </rPr>
      <t>其他重大水利工程建设基金支出</t>
    </r>
  </si>
  <si>
    <r>
      <t xml:space="preserve">  </t>
    </r>
    <r>
      <rPr>
        <sz val="9.75"/>
        <color theme="1"/>
        <rFont val="宋体"/>
        <family val="3"/>
        <charset val="134"/>
      </rPr>
      <t>大中型水库库区基金对应专项债务收入安排的支出</t>
    </r>
    <r>
      <rPr>
        <sz val="9.75"/>
        <color theme="1"/>
        <rFont val="Times New Roman"/>
        <family val="1"/>
      </rPr>
      <t xml:space="preserve">  </t>
    </r>
  </si>
  <si>
    <r>
      <t xml:space="preserve">    </t>
    </r>
    <r>
      <rPr>
        <sz val="9.75"/>
        <color theme="1"/>
        <rFont val="宋体"/>
        <family val="3"/>
        <charset val="134"/>
      </rPr>
      <t>基础设施建设和经济发展</t>
    </r>
    <r>
      <rPr>
        <sz val="9.75"/>
        <color theme="1"/>
        <rFont val="Times New Roman"/>
        <family val="1"/>
      </rPr>
      <t xml:space="preserve">  </t>
    </r>
  </si>
  <si>
    <r>
      <t xml:space="preserve">    </t>
    </r>
    <r>
      <rPr>
        <sz val="9.75"/>
        <color theme="1"/>
        <rFont val="宋体"/>
        <family val="3"/>
        <charset val="134"/>
      </rPr>
      <t>其他大中型水库库区基金对应专项债务收入支出</t>
    </r>
    <r>
      <rPr>
        <sz val="9.75"/>
        <color theme="1"/>
        <rFont val="Times New Roman"/>
        <family val="1"/>
      </rPr>
      <t xml:space="preserve">  </t>
    </r>
  </si>
  <si>
    <r>
      <t xml:space="preserve">  </t>
    </r>
    <r>
      <rPr>
        <sz val="9.75"/>
        <color theme="1"/>
        <rFont val="宋体"/>
        <family val="3"/>
        <charset val="134"/>
      </rPr>
      <t>国家重大水利工程建设基金对应专项债务收入安排的支出</t>
    </r>
    <r>
      <rPr>
        <sz val="9.75"/>
        <color theme="1"/>
        <rFont val="Times New Roman"/>
        <family val="1"/>
      </rPr>
      <t xml:space="preserve">  </t>
    </r>
  </si>
  <si>
    <r>
      <t xml:space="preserve">    </t>
    </r>
    <r>
      <rPr>
        <sz val="9.75"/>
        <color theme="1"/>
        <rFont val="宋体"/>
        <family val="3"/>
        <charset val="134"/>
      </rPr>
      <t>南水北调工程建设</t>
    </r>
    <r>
      <rPr>
        <sz val="9.75"/>
        <color theme="1"/>
        <rFont val="Times New Roman"/>
        <family val="1"/>
      </rPr>
      <t xml:space="preserve">  </t>
    </r>
  </si>
  <si>
    <r>
      <t xml:space="preserve">    </t>
    </r>
    <r>
      <rPr>
        <sz val="9.75"/>
        <color theme="1"/>
        <rFont val="宋体"/>
        <family val="3"/>
        <charset val="134"/>
      </rPr>
      <t>三峡工程后续工作</t>
    </r>
    <r>
      <rPr>
        <sz val="9.75"/>
        <color theme="1"/>
        <rFont val="Times New Roman"/>
        <family val="1"/>
      </rPr>
      <t xml:space="preserve">  </t>
    </r>
  </si>
  <si>
    <r>
      <t xml:space="preserve">    </t>
    </r>
    <r>
      <rPr>
        <sz val="9.75"/>
        <color theme="1"/>
        <rFont val="宋体"/>
        <family val="3"/>
        <charset val="134"/>
      </rPr>
      <t>地方重大水利工程建设</t>
    </r>
    <r>
      <rPr>
        <sz val="9.75"/>
        <color theme="1"/>
        <rFont val="Times New Roman"/>
        <family val="1"/>
      </rPr>
      <t xml:space="preserve">  </t>
    </r>
  </si>
  <si>
    <r>
      <t xml:space="preserve">    </t>
    </r>
    <r>
      <rPr>
        <sz val="9.75"/>
        <color theme="1"/>
        <rFont val="宋体"/>
        <family val="3"/>
        <charset val="134"/>
      </rPr>
      <t>其他重大水利工程建设基金对应专项债务收入支出</t>
    </r>
    <r>
      <rPr>
        <sz val="9.75"/>
        <color theme="1"/>
        <rFont val="Times New Roman"/>
        <family val="1"/>
      </rPr>
      <t xml:space="preserve">  </t>
    </r>
  </si>
  <si>
    <r>
      <rPr>
        <sz val="9.75"/>
        <color theme="1"/>
        <rFont val="宋体"/>
        <family val="3"/>
        <charset val="134"/>
      </rPr>
      <t>交通运输支出</t>
    </r>
  </si>
  <si>
    <r>
      <t xml:space="preserve">  </t>
    </r>
    <r>
      <rPr>
        <sz val="9.75"/>
        <color theme="1"/>
        <rFont val="宋体"/>
        <family val="3"/>
        <charset val="134"/>
      </rPr>
      <t>海南省高等级公路车辆通行附加费安排的支出</t>
    </r>
  </si>
  <si>
    <r>
      <t xml:space="preserve">    </t>
    </r>
    <r>
      <rPr>
        <sz val="9.75"/>
        <color theme="1"/>
        <rFont val="宋体"/>
        <family val="3"/>
        <charset val="134"/>
      </rPr>
      <t>公路建设</t>
    </r>
  </si>
  <si>
    <r>
      <t xml:space="preserve">    </t>
    </r>
    <r>
      <rPr>
        <sz val="9.75"/>
        <color theme="1"/>
        <rFont val="宋体"/>
        <family val="3"/>
        <charset val="134"/>
      </rPr>
      <t>公路养护</t>
    </r>
  </si>
  <si>
    <r>
      <t xml:space="preserve">    </t>
    </r>
    <r>
      <rPr>
        <sz val="9.75"/>
        <color theme="1"/>
        <rFont val="宋体"/>
        <family val="3"/>
        <charset val="134"/>
      </rPr>
      <t>公路还贷</t>
    </r>
  </si>
  <si>
    <r>
      <t xml:space="preserve">    </t>
    </r>
    <r>
      <rPr>
        <sz val="9.75"/>
        <color theme="1"/>
        <rFont val="宋体"/>
        <family val="3"/>
        <charset val="134"/>
      </rPr>
      <t>其他海南省高等级公路车辆通行附加费安排的支出</t>
    </r>
  </si>
  <si>
    <r>
      <t xml:space="preserve">  </t>
    </r>
    <r>
      <rPr>
        <sz val="9.75"/>
        <color theme="1"/>
        <rFont val="宋体"/>
        <family val="3"/>
        <charset val="134"/>
      </rPr>
      <t>车辆通行费安排的支出</t>
    </r>
  </si>
  <si>
    <r>
      <t xml:space="preserve">    </t>
    </r>
    <r>
      <rPr>
        <sz val="9.75"/>
        <color theme="1"/>
        <rFont val="宋体"/>
        <family val="3"/>
        <charset val="134"/>
      </rPr>
      <t>政府还贷公路养护</t>
    </r>
  </si>
  <si>
    <r>
      <t xml:space="preserve">    </t>
    </r>
    <r>
      <rPr>
        <sz val="9.75"/>
        <color theme="1"/>
        <rFont val="宋体"/>
        <family val="3"/>
        <charset val="134"/>
      </rPr>
      <t>政府还贷公路管理</t>
    </r>
  </si>
  <si>
    <r>
      <t xml:space="preserve">    </t>
    </r>
    <r>
      <rPr>
        <sz val="9.75"/>
        <color theme="1"/>
        <rFont val="宋体"/>
        <family val="3"/>
        <charset val="134"/>
      </rPr>
      <t>其他车辆通行费安排的支出</t>
    </r>
  </si>
  <si>
    <r>
      <t xml:space="preserve">  </t>
    </r>
    <r>
      <rPr>
        <sz val="9.75"/>
        <color theme="1"/>
        <rFont val="宋体"/>
        <family val="3"/>
        <charset val="134"/>
      </rPr>
      <t>铁路建设基金支出</t>
    </r>
  </si>
  <si>
    <r>
      <t xml:space="preserve">    </t>
    </r>
    <r>
      <rPr>
        <sz val="9.75"/>
        <color theme="1"/>
        <rFont val="宋体"/>
        <family val="3"/>
        <charset val="134"/>
      </rPr>
      <t>铁路建设投资</t>
    </r>
  </si>
  <si>
    <r>
      <t xml:space="preserve">    </t>
    </r>
    <r>
      <rPr>
        <sz val="9.75"/>
        <color theme="1"/>
        <rFont val="宋体"/>
        <family val="3"/>
        <charset val="134"/>
      </rPr>
      <t>购置铁路机车车辆</t>
    </r>
  </si>
  <si>
    <r>
      <t xml:space="preserve">    </t>
    </r>
    <r>
      <rPr>
        <sz val="9.75"/>
        <color theme="1"/>
        <rFont val="宋体"/>
        <family val="3"/>
        <charset val="134"/>
      </rPr>
      <t>铁路还贷</t>
    </r>
  </si>
  <si>
    <r>
      <t xml:space="preserve">    </t>
    </r>
    <r>
      <rPr>
        <sz val="9.75"/>
        <color theme="1"/>
        <rFont val="宋体"/>
        <family val="3"/>
        <charset val="134"/>
      </rPr>
      <t>建设项目铺底资金</t>
    </r>
  </si>
  <si>
    <r>
      <t xml:space="preserve">    </t>
    </r>
    <r>
      <rPr>
        <sz val="9.75"/>
        <color theme="1"/>
        <rFont val="宋体"/>
        <family val="3"/>
        <charset val="134"/>
      </rPr>
      <t>勘测设计</t>
    </r>
  </si>
  <si>
    <r>
      <t xml:space="preserve">    </t>
    </r>
    <r>
      <rPr>
        <sz val="9.75"/>
        <color theme="1"/>
        <rFont val="宋体"/>
        <family val="3"/>
        <charset val="134"/>
      </rPr>
      <t>注册资本金</t>
    </r>
  </si>
  <si>
    <r>
      <t xml:space="preserve">    </t>
    </r>
    <r>
      <rPr>
        <sz val="9.75"/>
        <color theme="1"/>
        <rFont val="宋体"/>
        <family val="3"/>
        <charset val="134"/>
      </rPr>
      <t>周转资金</t>
    </r>
  </si>
  <si>
    <r>
      <t xml:space="preserve">    </t>
    </r>
    <r>
      <rPr>
        <sz val="9.75"/>
        <color theme="1"/>
        <rFont val="宋体"/>
        <family val="3"/>
        <charset val="134"/>
      </rPr>
      <t>其他铁路建设基金支出</t>
    </r>
  </si>
  <si>
    <r>
      <t xml:space="preserve">  </t>
    </r>
    <r>
      <rPr>
        <sz val="9.75"/>
        <color theme="1"/>
        <rFont val="宋体"/>
        <family val="3"/>
        <charset val="134"/>
      </rPr>
      <t>船舶油污损害赔偿基金支出</t>
    </r>
  </si>
  <si>
    <r>
      <t xml:space="preserve">    </t>
    </r>
    <r>
      <rPr>
        <sz val="9.75"/>
        <color theme="1"/>
        <rFont val="宋体"/>
        <family val="3"/>
        <charset val="134"/>
      </rPr>
      <t>应急处置费用</t>
    </r>
  </si>
  <si>
    <r>
      <t xml:space="preserve">    </t>
    </r>
    <r>
      <rPr>
        <sz val="9.75"/>
        <color theme="1"/>
        <rFont val="宋体"/>
        <family val="3"/>
        <charset val="134"/>
      </rPr>
      <t>控制清除污染</t>
    </r>
  </si>
  <si>
    <r>
      <t xml:space="preserve">    </t>
    </r>
    <r>
      <rPr>
        <sz val="9.75"/>
        <color theme="1"/>
        <rFont val="宋体"/>
        <family val="3"/>
        <charset val="134"/>
      </rPr>
      <t>损失补偿</t>
    </r>
  </si>
  <si>
    <r>
      <t xml:space="preserve">    </t>
    </r>
    <r>
      <rPr>
        <sz val="9.75"/>
        <color theme="1"/>
        <rFont val="宋体"/>
        <family val="3"/>
        <charset val="134"/>
      </rPr>
      <t>生态恢复</t>
    </r>
  </si>
  <si>
    <r>
      <t xml:space="preserve">    </t>
    </r>
    <r>
      <rPr>
        <sz val="9.75"/>
        <color theme="1"/>
        <rFont val="宋体"/>
        <family val="3"/>
        <charset val="134"/>
      </rPr>
      <t>监视监测</t>
    </r>
  </si>
  <si>
    <r>
      <t xml:space="preserve">    </t>
    </r>
    <r>
      <rPr>
        <sz val="9.75"/>
        <color theme="1"/>
        <rFont val="宋体"/>
        <family val="3"/>
        <charset val="134"/>
      </rPr>
      <t>其他船舶油污损害赔偿基金支出</t>
    </r>
  </si>
  <si>
    <r>
      <t xml:space="preserve">  </t>
    </r>
    <r>
      <rPr>
        <sz val="9.75"/>
        <color theme="1"/>
        <rFont val="宋体"/>
        <family val="3"/>
        <charset val="134"/>
      </rPr>
      <t>民航发展基金支出</t>
    </r>
  </si>
  <si>
    <r>
      <t xml:space="preserve">    </t>
    </r>
    <r>
      <rPr>
        <sz val="9.75"/>
        <color theme="1"/>
        <rFont val="宋体"/>
        <family val="3"/>
        <charset val="134"/>
      </rPr>
      <t>民航机场建设</t>
    </r>
  </si>
  <si>
    <r>
      <t xml:space="preserve">    </t>
    </r>
    <r>
      <rPr>
        <sz val="9.75"/>
        <color theme="1"/>
        <rFont val="宋体"/>
        <family val="3"/>
        <charset val="134"/>
      </rPr>
      <t>空管系统建设</t>
    </r>
  </si>
  <si>
    <r>
      <t xml:space="preserve">    </t>
    </r>
    <r>
      <rPr>
        <sz val="9.75"/>
        <color theme="1"/>
        <rFont val="宋体"/>
        <family val="3"/>
        <charset val="134"/>
      </rPr>
      <t>民航安全</t>
    </r>
  </si>
  <si>
    <r>
      <t xml:space="preserve">    </t>
    </r>
    <r>
      <rPr>
        <sz val="9.75"/>
        <color theme="1"/>
        <rFont val="宋体"/>
        <family val="3"/>
        <charset val="134"/>
      </rPr>
      <t>航线和机场补贴</t>
    </r>
  </si>
  <si>
    <r>
      <t xml:space="preserve">    </t>
    </r>
    <r>
      <rPr>
        <sz val="9.75"/>
        <color theme="1"/>
        <rFont val="宋体"/>
        <family val="3"/>
        <charset val="134"/>
      </rPr>
      <t>民航节能减排</t>
    </r>
  </si>
  <si>
    <r>
      <t xml:space="preserve">    </t>
    </r>
    <r>
      <rPr>
        <sz val="9.75"/>
        <color theme="1"/>
        <rFont val="宋体"/>
        <family val="3"/>
        <charset val="134"/>
      </rPr>
      <t>通用航空发展</t>
    </r>
  </si>
  <si>
    <r>
      <t xml:space="preserve">    </t>
    </r>
    <r>
      <rPr>
        <sz val="9.75"/>
        <color theme="1"/>
        <rFont val="宋体"/>
        <family val="3"/>
        <charset val="134"/>
      </rPr>
      <t>征管经费</t>
    </r>
  </si>
  <si>
    <r>
      <t xml:space="preserve">    </t>
    </r>
    <r>
      <rPr>
        <sz val="9.75"/>
        <color theme="1"/>
        <rFont val="宋体"/>
        <family val="3"/>
        <charset val="134"/>
      </rPr>
      <t>民航科教和信息建设</t>
    </r>
  </si>
  <si>
    <r>
      <t xml:space="preserve">    </t>
    </r>
    <r>
      <rPr>
        <sz val="9.75"/>
        <color theme="1"/>
        <rFont val="宋体"/>
        <family val="3"/>
        <charset val="134"/>
      </rPr>
      <t>其他民航发展基金支出</t>
    </r>
  </si>
  <si>
    <r>
      <t xml:space="preserve">  </t>
    </r>
    <r>
      <rPr>
        <sz val="9.75"/>
        <color theme="1"/>
        <rFont val="宋体"/>
        <family val="3"/>
        <charset val="134"/>
      </rPr>
      <t>海南省高等级公路车辆通行附加费对应专项债务收入安排的支出</t>
    </r>
    <r>
      <rPr>
        <sz val="9.75"/>
        <color theme="1"/>
        <rFont val="Times New Roman"/>
        <family val="1"/>
      </rPr>
      <t xml:space="preserve">  </t>
    </r>
  </si>
  <si>
    <r>
      <t xml:space="preserve">    </t>
    </r>
    <r>
      <rPr>
        <sz val="9.75"/>
        <color theme="1"/>
        <rFont val="宋体"/>
        <family val="3"/>
        <charset val="134"/>
      </rPr>
      <t>公路建设</t>
    </r>
    <r>
      <rPr>
        <sz val="9.75"/>
        <color theme="1"/>
        <rFont val="Times New Roman"/>
        <family val="1"/>
      </rPr>
      <t xml:space="preserve">  </t>
    </r>
  </si>
  <si>
    <r>
      <t xml:space="preserve">    </t>
    </r>
    <r>
      <rPr>
        <sz val="9.75"/>
        <color theme="1"/>
        <rFont val="宋体"/>
        <family val="3"/>
        <charset val="134"/>
      </rPr>
      <t>其他海南省高等级公路车辆通行附加费对应专项债务收入安排的支出</t>
    </r>
    <r>
      <rPr>
        <sz val="9.75"/>
        <color theme="1"/>
        <rFont val="Times New Roman"/>
        <family val="1"/>
      </rPr>
      <t xml:space="preserve">  </t>
    </r>
  </si>
  <si>
    <r>
      <t xml:space="preserve">  </t>
    </r>
    <r>
      <rPr>
        <sz val="9.75"/>
        <color theme="1"/>
        <rFont val="宋体"/>
        <family val="3"/>
        <charset val="134"/>
      </rPr>
      <t>政府收费公路专项债券收入安排的支出</t>
    </r>
    <r>
      <rPr>
        <sz val="9.75"/>
        <color theme="1"/>
        <rFont val="Times New Roman"/>
        <family val="1"/>
      </rPr>
      <t xml:space="preserve">  </t>
    </r>
  </si>
  <si>
    <r>
      <t xml:space="preserve">    </t>
    </r>
    <r>
      <rPr>
        <sz val="9.75"/>
        <color theme="1"/>
        <rFont val="宋体"/>
        <family val="3"/>
        <charset val="134"/>
      </rPr>
      <t>其他政府收费公路专项债券收入安排的支出</t>
    </r>
    <r>
      <rPr>
        <sz val="9.75"/>
        <color theme="1"/>
        <rFont val="Times New Roman"/>
        <family val="1"/>
      </rPr>
      <t xml:space="preserve">  </t>
    </r>
  </si>
  <si>
    <r>
      <t xml:space="preserve">  </t>
    </r>
    <r>
      <rPr>
        <sz val="9.75"/>
        <color theme="1"/>
        <rFont val="宋体"/>
        <family val="3"/>
        <charset val="134"/>
      </rPr>
      <t>车辆通行费对应专项债务收入安排的支出</t>
    </r>
    <r>
      <rPr>
        <sz val="9.75"/>
        <color theme="1"/>
        <rFont val="Times New Roman"/>
        <family val="1"/>
      </rPr>
      <t xml:space="preserve">  </t>
    </r>
  </si>
  <si>
    <r>
      <rPr>
        <sz val="9.75"/>
        <color theme="1"/>
        <rFont val="宋体"/>
        <family val="3"/>
        <charset val="134"/>
      </rPr>
      <t>资源勘探工业信息等支出</t>
    </r>
  </si>
  <si>
    <r>
      <t xml:space="preserve">  </t>
    </r>
    <r>
      <rPr>
        <sz val="9.75"/>
        <color theme="1"/>
        <rFont val="宋体"/>
        <family val="3"/>
        <charset val="134"/>
      </rPr>
      <t>农网还贷资金支出</t>
    </r>
  </si>
  <si>
    <r>
      <t xml:space="preserve">    </t>
    </r>
    <r>
      <rPr>
        <sz val="9.75"/>
        <color theme="1"/>
        <rFont val="宋体"/>
        <family val="3"/>
        <charset val="134"/>
      </rPr>
      <t>中央农网还贷资金支出</t>
    </r>
  </si>
  <si>
    <r>
      <t xml:space="preserve">    </t>
    </r>
    <r>
      <rPr>
        <sz val="9.75"/>
        <color theme="1"/>
        <rFont val="宋体"/>
        <family val="3"/>
        <charset val="134"/>
      </rPr>
      <t>地方农网还贷资金支出</t>
    </r>
  </si>
  <si>
    <r>
      <t xml:space="preserve">    </t>
    </r>
    <r>
      <rPr>
        <sz val="9.75"/>
        <color theme="1"/>
        <rFont val="宋体"/>
        <family val="3"/>
        <charset val="134"/>
      </rPr>
      <t>其他农网还贷资金支出</t>
    </r>
  </si>
  <si>
    <r>
      <rPr>
        <sz val="9.75"/>
        <color theme="1"/>
        <rFont val="宋体"/>
        <family val="3"/>
        <charset val="134"/>
      </rPr>
      <t>金融支出</t>
    </r>
  </si>
  <si>
    <r>
      <t xml:space="preserve">  </t>
    </r>
    <r>
      <rPr>
        <sz val="9.75"/>
        <color theme="1"/>
        <rFont val="宋体"/>
        <family val="3"/>
        <charset val="134"/>
      </rPr>
      <t>金融调控支出</t>
    </r>
  </si>
  <si>
    <r>
      <t xml:space="preserve">    </t>
    </r>
    <r>
      <rPr>
        <sz val="9.75"/>
        <color theme="1"/>
        <rFont val="宋体"/>
        <family val="3"/>
        <charset val="134"/>
      </rPr>
      <t>中央特别国债经营基金支出</t>
    </r>
  </si>
  <si>
    <r>
      <t xml:space="preserve">    </t>
    </r>
    <r>
      <rPr>
        <sz val="9.75"/>
        <color theme="1"/>
        <rFont val="宋体"/>
        <family val="3"/>
        <charset val="134"/>
      </rPr>
      <t>中央特别国债经营基金财务支出</t>
    </r>
  </si>
  <si>
    <r>
      <rPr>
        <sz val="9.75"/>
        <color theme="1"/>
        <rFont val="宋体"/>
        <family val="3"/>
        <charset val="134"/>
      </rPr>
      <t>其他支出</t>
    </r>
  </si>
  <si>
    <r>
      <t xml:space="preserve">  </t>
    </r>
    <r>
      <rPr>
        <sz val="9.75"/>
        <color theme="1"/>
        <rFont val="宋体"/>
        <family val="3"/>
        <charset val="134"/>
      </rPr>
      <t>其他政府性基金及对应专项债务收入安排的支出</t>
    </r>
  </si>
  <si>
    <r>
      <t xml:space="preserve">    </t>
    </r>
    <r>
      <rPr>
        <sz val="9.75"/>
        <color theme="1"/>
        <rFont val="宋体"/>
        <family val="3"/>
        <charset val="134"/>
      </rPr>
      <t>其他政府性基金安排的支出</t>
    </r>
    <r>
      <rPr>
        <sz val="9.75"/>
        <color theme="1"/>
        <rFont val="Times New Roman"/>
        <family val="1"/>
      </rPr>
      <t xml:space="preserve">  </t>
    </r>
  </si>
  <si>
    <r>
      <t xml:space="preserve">    </t>
    </r>
    <r>
      <rPr>
        <sz val="9.75"/>
        <color theme="1"/>
        <rFont val="宋体"/>
        <family val="3"/>
        <charset val="134"/>
      </rPr>
      <t>其他地方自行试点项目收益专项债券收入安排的支出</t>
    </r>
    <r>
      <rPr>
        <sz val="9.75"/>
        <color theme="1"/>
        <rFont val="Times New Roman"/>
        <family val="1"/>
      </rPr>
      <t xml:space="preserve">  </t>
    </r>
  </si>
  <si>
    <r>
      <t xml:space="preserve">    </t>
    </r>
    <r>
      <rPr>
        <sz val="9.75"/>
        <color theme="1"/>
        <rFont val="宋体"/>
        <family val="3"/>
        <charset val="134"/>
      </rPr>
      <t>其他政府性基金债务收入安排的支出</t>
    </r>
    <r>
      <rPr>
        <sz val="9.75"/>
        <color theme="1"/>
        <rFont val="Times New Roman"/>
        <family val="1"/>
      </rPr>
      <t xml:space="preserve">  </t>
    </r>
  </si>
  <si>
    <r>
      <t xml:space="preserve">  </t>
    </r>
    <r>
      <rPr>
        <sz val="9.75"/>
        <color theme="1"/>
        <rFont val="宋体"/>
        <family val="3"/>
        <charset val="134"/>
      </rPr>
      <t>彩票发行销售机构业务费安排的支出</t>
    </r>
  </si>
  <si>
    <r>
      <t xml:space="preserve">    </t>
    </r>
    <r>
      <rPr>
        <sz val="9.75"/>
        <color theme="1"/>
        <rFont val="宋体"/>
        <family val="3"/>
        <charset val="134"/>
      </rPr>
      <t>福利彩票发行机构的业务费支出</t>
    </r>
  </si>
  <si>
    <r>
      <t xml:space="preserve">    </t>
    </r>
    <r>
      <rPr>
        <sz val="9.75"/>
        <color theme="1"/>
        <rFont val="宋体"/>
        <family val="3"/>
        <charset val="134"/>
      </rPr>
      <t>体育彩票发行机构的业务费支出</t>
    </r>
  </si>
  <si>
    <r>
      <t xml:space="preserve">    </t>
    </r>
    <r>
      <rPr>
        <sz val="9.75"/>
        <color theme="1"/>
        <rFont val="宋体"/>
        <family val="3"/>
        <charset val="134"/>
      </rPr>
      <t>福利彩票销售机构的业务费支出</t>
    </r>
  </si>
  <si>
    <r>
      <t xml:space="preserve">    </t>
    </r>
    <r>
      <rPr>
        <sz val="9.75"/>
        <color theme="1"/>
        <rFont val="宋体"/>
        <family val="3"/>
        <charset val="134"/>
      </rPr>
      <t>体育彩票销售机构的业务费支出</t>
    </r>
  </si>
  <si>
    <r>
      <t xml:space="preserve">    </t>
    </r>
    <r>
      <rPr>
        <sz val="9.75"/>
        <color theme="1"/>
        <rFont val="宋体"/>
        <family val="3"/>
        <charset val="134"/>
      </rPr>
      <t>彩票兑奖周转金支出</t>
    </r>
  </si>
  <si>
    <r>
      <t xml:space="preserve">    </t>
    </r>
    <r>
      <rPr>
        <sz val="9.75"/>
        <color theme="1"/>
        <rFont val="宋体"/>
        <family val="3"/>
        <charset val="134"/>
      </rPr>
      <t>彩票发行销售风险基金支出</t>
    </r>
  </si>
  <si>
    <r>
      <t xml:space="preserve">    </t>
    </r>
    <r>
      <rPr>
        <sz val="9.75"/>
        <color theme="1"/>
        <rFont val="宋体"/>
        <family val="3"/>
        <charset val="134"/>
      </rPr>
      <t>彩票市场调控资金支出</t>
    </r>
  </si>
  <si>
    <r>
      <t xml:space="preserve">    </t>
    </r>
    <r>
      <rPr>
        <sz val="9.75"/>
        <color theme="1"/>
        <rFont val="宋体"/>
        <family val="3"/>
        <charset val="134"/>
      </rPr>
      <t>其他彩票发行销售机构业务费安排的支出</t>
    </r>
  </si>
  <si>
    <r>
      <t xml:space="preserve">  </t>
    </r>
    <r>
      <rPr>
        <sz val="9.75"/>
        <color theme="1"/>
        <rFont val="宋体"/>
        <family val="3"/>
        <charset val="134"/>
      </rPr>
      <t>抗疫特别国债财务基金支出</t>
    </r>
  </si>
  <si>
    <r>
      <t xml:space="preserve">  </t>
    </r>
    <r>
      <rPr>
        <sz val="9.75"/>
        <color theme="1"/>
        <rFont val="宋体"/>
        <family val="3"/>
        <charset val="134"/>
      </rPr>
      <t>彩票公益金安排的支出</t>
    </r>
  </si>
  <si>
    <r>
      <t xml:space="preserve">    </t>
    </r>
    <r>
      <rPr>
        <sz val="9.75"/>
        <color theme="1"/>
        <rFont val="宋体"/>
        <family val="3"/>
        <charset val="134"/>
      </rPr>
      <t>用于补充全国社会保障基金的彩票公益金支出</t>
    </r>
  </si>
  <si>
    <r>
      <t xml:space="preserve">    </t>
    </r>
    <r>
      <rPr>
        <sz val="9.75"/>
        <color theme="1"/>
        <rFont val="宋体"/>
        <family val="3"/>
        <charset val="134"/>
      </rPr>
      <t>用于社会福利的彩票公益金支出</t>
    </r>
  </si>
  <si>
    <r>
      <t xml:space="preserve">    </t>
    </r>
    <r>
      <rPr>
        <sz val="9.75"/>
        <color theme="1"/>
        <rFont val="宋体"/>
        <family val="3"/>
        <charset val="134"/>
      </rPr>
      <t>用于体育事业的彩票公益金支出</t>
    </r>
  </si>
  <si>
    <r>
      <t xml:space="preserve">    </t>
    </r>
    <r>
      <rPr>
        <sz val="9.75"/>
        <color theme="1"/>
        <rFont val="宋体"/>
        <family val="3"/>
        <charset val="134"/>
      </rPr>
      <t>用于教育事业的彩票公益金支出</t>
    </r>
  </si>
  <si>
    <r>
      <t xml:space="preserve">    </t>
    </r>
    <r>
      <rPr>
        <sz val="9.75"/>
        <color theme="1"/>
        <rFont val="宋体"/>
        <family val="3"/>
        <charset val="134"/>
      </rPr>
      <t>用于红十字事业的彩票公益金支出</t>
    </r>
  </si>
  <si>
    <r>
      <t xml:space="preserve">    </t>
    </r>
    <r>
      <rPr>
        <sz val="9.75"/>
        <color theme="1"/>
        <rFont val="宋体"/>
        <family val="3"/>
        <charset val="134"/>
      </rPr>
      <t>用于残疾人事业的彩票公益金支出</t>
    </r>
  </si>
  <si>
    <r>
      <t xml:space="preserve">    </t>
    </r>
    <r>
      <rPr>
        <sz val="9.75"/>
        <color theme="1"/>
        <rFont val="宋体"/>
        <family val="3"/>
        <charset val="134"/>
      </rPr>
      <t>用于文化事业的彩票公益金支出</t>
    </r>
  </si>
  <si>
    <r>
      <t xml:space="preserve">    </t>
    </r>
    <r>
      <rPr>
        <sz val="9.75"/>
        <color theme="1"/>
        <rFont val="宋体"/>
        <family val="3"/>
        <charset val="134"/>
      </rPr>
      <t>用于巩固脱贫攻坚成果衔接乡村振兴的彩票公益金支出</t>
    </r>
  </si>
  <si>
    <r>
      <t xml:space="preserve">    </t>
    </r>
    <r>
      <rPr>
        <sz val="9.75"/>
        <color theme="1"/>
        <rFont val="宋体"/>
        <family val="3"/>
        <charset val="134"/>
      </rPr>
      <t>用于法律援助的彩票公益金支出</t>
    </r>
  </si>
  <si>
    <r>
      <t xml:space="preserve">    </t>
    </r>
    <r>
      <rPr>
        <sz val="9.75"/>
        <color theme="1"/>
        <rFont val="宋体"/>
        <family val="3"/>
        <charset val="134"/>
      </rPr>
      <t>用于城乡医疗救助的彩票公益金支出</t>
    </r>
  </si>
  <si>
    <r>
      <t xml:space="preserve">    </t>
    </r>
    <r>
      <rPr>
        <sz val="9.75"/>
        <color theme="1"/>
        <rFont val="宋体"/>
        <family val="3"/>
        <charset val="134"/>
      </rPr>
      <t>用于其他社会公益事业的彩票公益金支出</t>
    </r>
  </si>
  <si>
    <r>
      <rPr>
        <sz val="9.75"/>
        <color theme="1"/>
        <rFont val="宋体"/>
        <family val="3"/>
        <charset val="134"/>
      </rPr>
      <t>债务付息支出</t>
    </r>
  </si>
  <si>
    <r>
      <t xml:space="preserve">  </t>
    </r>
    <r>
      <rPr>
        <sz val="9.75"/>
        <color theme="1"/>
        <rFont val="宋体"/>
        <family val="3"/>
        <charset val="134"/>
      </rPr>
      <t>地方政府专项债务付息支出</t>
    </r>
  </si>
  <si>
    <r>
      <t xml:space="preserve">    </t>
    </r>
    <r>
      <rPr>
        <sz val="9.75"/>
        <color theme="1"/>
        <rFont val="宋体"/>
        <family val="3"/>
        <charset val="134"/>
      </rPr>
      <t>海南省高等级公路车辆通行附加费债务付息支出</t>
    </r>
  </si>
  <si>
    <r>
      <t xml:space="preserve">    </t>
    </r>
    <r>
      <rPr>
        <sz val="9.75"/>
        <color theme="1"/>
        <rFont val="宋体"/>
        <family val="3"/>
        <charset val="134"/>
      </rPr>
      <t>国家电影事业发展专项资金债务付息支出</t>
    </r>
  </si>
  <si>
    <r>
      <t xml:space="preserve">    </t>
    </r>
    <r>
      <rPr>
        <sz val="9.75"/>
        <color theme="1"/>
        <rFont val="宋体"/>
        <family val="3"/>
        <charset val="134"/>
      </rPr>
      <t>国有土地使用权出让金债务付息支出</t>
    </r>
  </si>
  <si>
    <r>
      <t xml:space="preserve">    </t>
    </r>
    <r>
      <rPr>
        <sz val="9.75"/>
        <color theme="1"/>
        <rFont val="宋体"/>
        <family val="3"/>
        <charset val="134"/>
      </rPr>
      <t>农业土地开发资金债务付息支出</t>
    </r>
  </si>
  <si>
    <r>
      <t xml:space="preserve">    </t>
    </r>
    <r>
      <rPr>
        <sz val="9.75"/>
        <color theme="1"/>
        <rFont val="宋体"/>
        <family val="3"/>
        <charset val="134"/>
      </rPr>
      <t>大中型水库库区基金债务付息支出</t>
    </r>
  </si>
  <si>
    <r>
      <t xml:space="preserve">    </t>
    </r>
    <r>
      <rPr>
        <sz val="9.75"/>
        <color theme="1"/>
        <rFont val="宋体"/>
        <family val="3"/>
        <charset val="134"/>
      </rPr>
      <t>城市基础设施配套费债务付息支出</t>
    </r>
  </si>
  <si>
    <r>
      <t xml:space="preserve">    </t>
    </r>
    <r>
      <rPr>
        <sz val="9.75"/>
        <color theme="1"/>
        <rFont val="宋体"/>
        <family val="3"/>
        <charset val="134"/>
      </rPr>
      <t>小型水库移民扶助基金债务付息支出</t>
    </r>
  </si>
  <si>
    <r>
      <t xml:space="preserve">    </t>
    </r>
    <r>
      <rPr>
        <sz val="9.75"/>
        <color theme="1"/>
        <rFont val="宋体"/>
        <family val="3"/>
        <charset val="134"/>
      </rPr>
      <t>国家重大水利工程建设基金债务付息支出</t>
    </r>
  </si>
  <si>
    <r>
      <t xml:space="preserve">    </t>
    </r>
    <r>
      <rPr>
        <sz val="9.75"/>
        <color theme="1"/>
        <rFont val="宋体"/>
        <family val="3"/>
        <charset val="134"/>
      </rPr>
      <t>车辆通行费债务付息支出</t>
    </r>
  </si>
  <si>
    <r>
      <t xml:space="preserve">    </t>
    </r>
    <r>
      <rPr>
        <sz val="9.75"/>
        <color theme="1"/>
        <rFont val="宋体"/>
        <family val="3"/>
        <charset val="134"/>
      </rPr>
      <t>污水处理费债务付息支出</t>
    </r>
  </si>
  <si>
    <r>
      <t xml:space="preserve">    </t>
    </r>
    <r>
      <rPr>
        <sz val="9.75"/>
        <color theme="1"/>
        <rFont val="宋体"/>
        <family val="3"/>
        <charset val="134"/>
      </rPr>
      <t>土地储备专项债券付息支出</t>
    </r>
  </si>
  <si>
    <r>
      <t xml:space="preserve">    </t>
    </r>
    <r>
      <rPr>
        <sz val="9.75"/>
        <color theme="1"/>
        <rFont val="宋体"/>
        <family val="3"/>
        <charset val="134"/>
      </rPr>
      <t>政府收费公路专项债券付息支出</t>
    </r>
  </si>
  <si>
    <r>
      <t xml:space="preserve">    </t>
    </r>
    <r>
      <rPr>
        <sz val="9.75"/>
        <color theme="1"/>
        <rFont val="宋体"/>
        <family val="3"/>
        <charset val="134"/>
      </rPr>
      <t>棚户区改造专项债券付息支出</t>
    </r>
  </si>
  <si>
    <r>
      <t xml:space="preserve">    </t>
    </r>
    <r>
      <rPr>
        <sz val="9.75"/>
        <color theme="1"/>
        <rFont val="宋体"/>
        <family val="3"/>
        <charset val="134"/>
      </rPr>
      <t>其他地方自行试点项目收益专项债券付息支出</t>
    </r>
  </si>
  <si>
    <r>
      <t xml:space="preserve">    </t>
    </r>
    <r>
      <rPr>
        <sz val="9.75"/>
        <color theme="1"/>
        <rFont val="宋体"/>
        <family val="3"/>
        <charset val="134"/>
      </rPr>
      <t>其他政府性基金债务付息支出</t>
    </r>
  </si>
  <si>
    <r>
      <rPr>
        <sz val="9.75"/>
        <color theme="1"/>
        <rFont val="宋体"/>
        <family val="3"/>
        <charset val="134"/>
      </rPr>
      <t>债务发行费用支出</t>
    </r>
  </si>
  <si>
    <r>
      <t xml:space="preserve">  </t>
    </r>
    <r>
      <rPr>
        <sz val="9.75"/>
        <color theme="1"/>
        <rFont val="宋体"/>
        <family val="3"/>
        <charset val="134"/>
      </rPr>
      <t>地方政府专项债务发行费用支出</t>
    </r>
  </si>
  <si>
    <r>
      <t xml:space="preserve">    </t>
    </r>
    <r>
      <rPr>
        <sz val="9.75"/>
        <color theme="1"/>
        <rFont val="宋体"/>
        <family val="3"/>
        <charset val="134"/>
      </rPr>
      <t>海南省高等级公路车辆通行附加费债务发行费用支出</t>
    </r>
  </si>
  <si>
    <r>
      <t xml:space="preserve">    </t>
    </r>
    <r>
      <rPr>
        <sz val="9.75"/>
        <color theme="1"/>
        <rFont val="宋体"/>
        <family val="3"/>
        <charset val="134"/>
      </rPr>
      <t>国家电影事业发展专项资金债务发行费用支出</t>
    </r>
  </si>
  <si>
    <r>
      <t xml:space="preserve">    </t>
    </r>
    <r>
      <rPr>
        <sz val="9.75"/>
        <color theme="1"/>
        <rFont val="宋体"/>
        <family val="3"/>
        <charset val="134"/>
      </rPr>
      <t>国有土地使用权出让金债务发行费用支出</t>
    </r>
  </si>
  <si>
    <r>
      <t xml:space="preserve">    </t>
    </r>
    <r>
      <rPr>
        <sz val="9.75"/>
        <color theme="1"/>
        <rFont val="宋体"/>
        <family val="3"/>
        <charset val="134"/>
      </rPr>
      <t>农业土地开发资金债务发行费用支出</t>
    </r>
  </si>
  <si>
    <r>
      <t xml:space="preserve">    </t>
    </r>
    <r>
      <rPr>
        <sz val="9.75"/>
        <color theme="1"/>
        <rFont val="宋体"/>
        <family val="3"/>
        <charset val="134"/>
      </rPr>
      <t>大中型水库库区基金债务发行费用支出</t>
    </r>
  </si>
  <si>
    <r>
      <t xml:space="preserve">    </t>
    </r>
    <r>
      <rPr>
        <sz val="9.75"/>
        <color theme="1"/>
        <rFont val="宋体"/>
        <family val="3"/>
        <charset val="134"/>
      </rPr>
      <t>城市基础设施配套费债务发行费用支出</t>
    </r>
  </si>
  <si>
    <r>
      <t xml:space="preserve">    </t>
    </r>
    <r>
      <rPr>
        <sz val="9.75"/>
        <color theme="1"/>
        <rFont val="宋体"/>
        <family val="3"/>
        <charset val="134"/>
      </rPr>
      <t>小型水库移民扶助基金债务发行费用支出</t>
    </r>
  </si>
  <si>
    <r>
      <t xml:space="preserve">    </t>
    </r>
    <r>
      <rPr>
        <sz val="9.75"/>
        <color theme="1"/>
        <rFont val="宋体"/>
        <family val="3"/>
        <charset val="134"/>
      </rPr>
      <t>国家重大水利工程建设基金债务发行费用支出</t>
    </r>
  </si>
  <si>
    <r>
      <t xml:space="preserve">    </t>
    </r>
    <r>
      <rPr>
        <sz val="9.75"/>
        <color theme="1"/>
        <rFont val="宋体"/>
        <family val="3"/>
        <charset val="134"/>
      </rPr>
      <t>车辆通行费债务发行费用支出</t>
    </r>
  </si>
  <si>
    <r>
      <t xml:space="preserve">    </t>
    </r>
    <r>
      <rPr>
        <sz val="9.75"/>
        <color theme="1"/>
        <rFont val="宋体"/>
        <family val="3"/>
        <charset val="134"/>
      </rPr>
      <t>污水处理费债务发行费用支出</t>
    </r>
  </si>
  <si>
    <r>
      <t xml:space="preserve">    </t>
    </r>
    <r>
      <rPr>
        <sz val="9.75"/>
        <color theme="1"/>
        <rFont val="宋体"/>
        <family val="3"/>
        <charset val="134"/>
      </rPr>
      <t>土地储备专项债券发行费用支出</t>
    </r>
  </si>
  <si>
    <r>
      <t xml:space="preserve">    </t>
    </r>
    <r>
      <rPr>
        <sz val="9.75"/>
        <color theme="1"/>
        <rFont val="宋体"/>
        <family val="3"/>
        <charset val="134"/>
      </rPr>
      <t>政府收费公路专项债券发行费用支出</t>
    </r>
  </si>
  <si>
    <r>
      <t xml:space="preserve">    </t>
    </r>
    <r>
      <rPr>
        <sz val="9.75"/>
        <color theme="1"/>
        <rFont val="宋体"/>
        <family val="3"/>
        <charset val="134"/>
      </rPr>
      <t>棚户区改造专项债券发行费用支出</t>
    </r>
  </si>
  <si>
    <r>
      <t xml:space="preserve">    </t>
    </r>
    <r>
      <rPr>
        <sz val="9.75"/>
        <color theme="1"/>
        <rFont val="宋体"/>
        <family val="3"/>
        <charset val="134"/>
      </rPr>
      <t>其他地方自行试点项目收益专项债券发行费用支出</t>
    </r>
  </si>
  <si>
    <r>
      <t xml:space="preserve">    </t>
    </r>
    <r>
      <rPr>
        <sz val="9.75"/>
        <color theme="1"/>
        <rFont val="宋体"/>
        <family val="3"/>
        <charset val="134"/>
      </rPr>
      <t>其他政府性基金债务发行费用支出</t>
    </r>
  </si>
  <si>
    <r>
      <rPr>
        <sz val="9.75"/>
        <color theme="1"/>
        <rFont val="宋体"/>
        <family val="3"/>
        <charset val="134"/>
      </rPr>
      <t>抗疫特别国债安排的支出</t>
    </r>
  </si>
  <si>
    <r>
      <t xml:space="preserve">  </t>
    </r>
    <r>
      <rPr>
        <sz val="9.75"/>
        <color theme="1"/>
        <rFont val="宋体"/>
        <family val="3"/>
        <charset val="134"/>
      </rPr>
      <t>基础设施建设</t>
    </r>
  </si>
  <si>
    <r>
      <t xml:space="preserve">    </t>
    </r>
    <r>
      <rPr>
        <sz val="9.75"/>
        <color theme="1"/>
        <rFont val="宋体"/>
        <family val="3"/>
        <charset val="134"/>
      </rPr>
      <t>公共卫生体系建设</t>
    </r>
  </si>
  <si>
    <r>
      <t xml:space="preserve">    </t>
    </r>
    <r>
      <rPr>
        <sz val="9.75"/>
        <color theme="1"/>
        <rFont val="宋体"/>
        <family val="3"/>
        <charset val="134"/>
      </rPr>
      <t>重大疫情防控救治体系建设</t>
    </r>
  </si>
  <si>
    <r>
      <t xml:space="preserve">    </t>
    </r>
    <r>
      <rPr>
        <sz val="9.75"/>
        <color theme="1"/>
        <rFont val="宋体"/>
        <family val="3"/>
        <charset val="134"/>
      </rPr>
      <t>粮食安全</t>
    </r>
  </si>
  <si>
    <r>
      <t xml:space="preserve">    </t>
    </r>
    <r>
      <rPr>
        <sz val="9.75"/>
        <color theme="1"/>
        <rFont val="宋体"/>
        <family val="3"/>
        <charset val="134"/>
      </rPr>
      <t>能源安全</t>
    </r>
  </si>
  <si>
    <r>
      <t xml:space="preserve">    </t>
    </r>
    <r>
      <rPr>
        <sz val="9.75"/>
        <color theme="1"/>
        <rFont val="宋体"/>
        <family val="3"/>
        <charset val="134"/>
      </rPr>
      <t>应急物资保障</t>
    </r>
  </si>
  <si>
    <r>
      <t xml:space="preserve">    </t>
    </r>
    <r>
      <rPr>
        <sz val="9.75"/>
        <color theme="1"/>
        <rFont val="宋体"/>
        <family val="3"/>
        <charset val="134"/>
      </rPr>
      <t>产业链改造升级</t>
    </r>
  </si>
  <si>
    <r>
      <t xml:space="preserve">    </t>
    </r>
    <r>
      <rPr>
        <sz val="9.75"/>
        <color theme="1"/>
        <rFont val="宋体"/>
        <family val="3"/>
        <charset val="134"/>
      </rPr>
      <t>城镇老旧小区改造</t>
    </r>
  </si>
  <si>
    <r>
      <t xml:space="preserve">    </t>
    </r>
    <r>
      <rPr>
        <sz val="9.75"/>
        <color theme="1"/>
        <rFont val="宋体"/>
        <family val="3"/>
        <charset val="134"/>
      </rPr>
      <t>生态环境治理</t>
    </r>
  </si>
  <si>
    <r>
      <t xml:space="preserve">    </t>
    </r>
    <r>
      <rPr>
        <sz val="9.75"/>
        <color theme="1"/>
        <rFont val="宋体"/>
        <family val="3"/>
        <charset val="134"/>
      </rPr>
      <t>交通基础设施建设</t>
    </r>
  </si>
  <si>
    <r>
      <t xml:space="preserve">    </t>
    </r>
    <r>
      <rPr>
        <sz val="9.75"/>
        <color theme="1"/>
        <rFont val="宋体"/>
        <family val="3"/>
        <charset val="134"/>
      </rPr>
      <t>市政设施建设</t>
    </r>
  </si>
  <si>
    <r>
      <t xml:space="preserve">    </t>
    </r>
    <r>
      <rPr>
        <sz val="9.75"/>
        <color theme="1"/>
        <rFont val="宋体"/>
        <family val="3"/>
        <charset val="134"/>
      </rPr>
      <t>重大区域规划基础设施建设</t>
    </r>
  </si>
  <si>
    <r>
      <t xml:space="preserve">    </t>
    </r>
    <r>
      <rPr>
        <sz val="9.75"/>
        <color theme="1"/>
        <rFont val="宋体"/>
        <family val="3"/>
        <charset val="134"/>
      </rPr>
      <t>其他基础设施建设</t>
    </r>
  </si>
  <si>
    <r>
      <t xml:space="preserve">  </t>
    </r>
    <r>
      <rPr>
        <sz val="9.75"/>
        <color theme="1"/>
        <rFont val="宋体"/>
        <family val="3"/>
        <charset val="134"/>
      </rPr>
      <t>抗疫相关支出</t>
    </r>
  </si>
  <si>
    <r>
      <t xml:space="preserve">    </t>
    </r>
    <r>
      <rPr>
        <sz val="9.75"/>
        <color theme="1"/>
        <rFont val="宋体"/>
        <family val="3"/>
        <charset val="134"/>
      </rPr>
      <t>减免房租补贴</t>
    </r>
  </si>
  <si>
    <r>
      <t xml:space="preserve">    </t>
    </r>
    <r>
      <rPr>
        <sz val="9.75"/>
        <color theme="1"/>
        <rFont val="宋体"/>
        <family val="3"/>
        <charset val="134"/>
      </rPr>
      <t>重点企业贷款贴息</t>
    </r>
  </si>
  <si>
    <r>
      <t xml:space="preserve">    </t>
    </r>
    <r>
      <rPr>
        <sz val="9.75"/>
        <color theme="1"/>
        <rFont val="宋体"/>
        <family val="3"/>
        <charset val="134"/>
      </rPr>
      <t>创业担保贷款贴息</t>
    </r>
  </si>
  <si>
    <r>
      <t xml:space="preserve">    </t>
    </r>
    <r>
      <rPr>
        <sz val="9.75"/>
        <color theme="1"/>
        <rFont val="宋体"/>
        <family val="3"/>
        <charset val="134"/>
      </rPr>
      <t>援企稳岗补贴</t>
    </r>
  </si>
  <si>
    <r>
      <t xml:space="preserve">    </t>
    </r>
    <r>
      <rPr>
        <sz val="9.75"/>
        <color theme="1"/>
        <rFont val="宋体"/>
        <family val="3"/>
        <charset val="134"/>
      </rPr>
      <t>困难群众基本生活补助</t>
    </r>
  </si>
  <si>
    <r>
      <t xml:space="preserve">    </t>
    </r>
    <r>
      <rPr>
        <sz val="9.75"/>
        <color theme="1"/>
        <rFont val="宋体"/>
        <family val="3"/>
        <charset val="134"/>
      </rPr>
      <t>其他抗疫相关支出</t>
    </r>
  </si>
  <si>
    <r>
      <rPr>
        <b/>
        <sz val="9.75"/>
        <color theme="1"/>
        <rFont val="宋体"/>
        <family val="3"/>
        <charset val="134"/>
      </rPr>
      <t>政府性基金预算支出合计</t>
    </r>
  </si>
  <si>
    <r>
      <rPr>
        <sz val="9.75"/>
        <color theme="1"/>
        <rFont val="宋体"/>
        <family val="3"/>
        <charset val="134"/>
      </rPr>
      <t>政府性基金预算补助下级支出</t>
    </r>
  </si>
  <si>
    <r>
      <rPr>
        <sz val="9.75"/>
        <color theme="1"/>
        <rFont val="宋体"/>
        <family val="3"/>
        <charset val="134"/>
      </rPr>
      <t>政府性基金预算上解上级支出</t>
    </r>
  </si>
  <si>
    <r>
      <rPr>
        <sz val="9.75"/>
        <color theme="1"/>
        <rFont val="宋体"/>
        <family val="3"/>
        <charset val="134"/>
      </rPr>
      <t>调出资金</t>
    </r>
  </si>
  <si>
    <r>
      <rPr>
        <sz val="9.75"/>
        <color theme="1"/>
        <rFont val="宋体"/>
        <family val="3"/>
        <charset val="134"/>
      </rPr>
      <t>债务还本支出</t>
    </r>
  </si>
  <si>
    <r>
      <rPr>
        <sz val="9.75"/>
        <color theme="1"/>
        <rFont val="宋体"/>
        <family val="3"/>
        <charset val="134"/>
      </rPr>
      <t>债务转贷支出</t>
    </r>
  </si>
  <si>
    <r>
      <rPr>
        <sz val="9.75"/>
        <color theme="1"/>
        <rFont val="宋体"/>
        <family val="3"/>
        <charset val="134"/>
      </rPr>
      <t>政府性基金预算省补助计划单列市支出</t>
    </r>
  </si>
  <si>
    <r>
      <rPr>
        <sz val="9.75"/>
        <color theme="1"/>
        <rFont val="宋体"/>
        <family val="3"/>
        <charset val="134"/>
      </rPr>
      <t>政府性基金预算计划单列市上解省支出</t>
    </r>
  </si>
  <si>
    <r>
      <rPr>
        <sz val="9.75"/>
        <color theme="1"/>
        <rFont val="宋体"/>
        <family val="3"/>
        <charset val="134"/>
      </rPr>
      <t>待偿债置换专项债券结余</t>
    </r>
  </si>
  <si>
    <r>
      <rPr>
        <sz val="9.75"/>
        <color theme="1"/>
        <rFont val="宋体"/>
        <family val="3"/>
        <charset val="134"/>
      </rPr>
      <t>政府性基金预算年终结余</t>
    </r>
  </si>
  <si>
    <r>
      <rPr>
        <b/>
        <sz val="9.75"/>
        <color theme="1"/>
        <rFont val="宋体"/>
        <family val="3"/>
        <charset val="134"/>
      </rPr>
      <t>支　　出　　总　　计　</t>
    </r>
  </si>
  <si>
    <r>
      <t>13-2023</t>
    </r>
    <r>
      <rPr>
        <b/>
        <sz val="18"/>
        <color theme="1"/>
        <rFont val="宋体"/>
        <family val="3"/>
        <charset val="134"/>
      </rPr>
      <t>年南华县政府性基金预算支出决算表</t>
    </r>
    <phoneticPr fontId="65" type="noConversion"/>
  </si>
  <si>
    <r>
      <t>14-2023</t>
    </r>
    <r>
      <rPr>
        <b/>
        <sz val="18"/>
        <color theme="1"/>
        <rFont val="宋体"/>
        <family val="3"/>
        <charset val="134"/>
      </rPr>
      <t>年南华县本级政府性基金预算收入决算表</t>
    </r>
    <phoneticPr fontId="65" type="noConversion"/>
  </si>
  <si>
    <r>
      <t>15-2023</t>
    </r>
    <r>
      <rPr>
        <b/>
        <sz val="18"/>
        <color theme="1"/>
        <rFont val="宋体"/>
        <family val="3"/>
        <charset val="134"/>
      </rPr>
      <t>年南华县本级政府性基金预算支出决算表</t>
    </r>
    <phoneticPr fontId="65" type="noConversion"/>
  </si>
  <si>
    <t>16-2023年南华县本级对下政府性基金转移支付支出决算表</t>
    <phoneticPr fontId="65" type="noConversion"/>
  </si>
  <si>
    <t>注：本表无数据</t>
    <phoneticPr fontId="65" type="noConversion"/>
  </si>
  <si>
    <r>
      <t>17-2023</t>
    </r>
    <r>
      <rPr>
        <b/>
        <sz val="18"/>
        <color theme="1"/>
        <rFont val="宋体"/>
        <family val="3"/>
        <charset val="134"/>
      </rPr>
      <t>年南华县国有资本经营预算收入决算表</t>
    </r>
    <phoneticPr fontId="65" type="noConversion"/>
  </si>
  <si>
    <r>
      <rPr>
        <sz val="9.75"/>
        <color theme="1"/>
        <rFont val="宋体"/>
        <family val="3"/>
        <charset val="134"/>
      </rPr>
      <t>非税收入</t>
    </r>
  </si>
  <si>
    <r>
      <t xml:space="preserve">  </t>
    </r>
    <r>
      <rPr>
        <sz val="9.75"/>
        <color theme="1"/>
        <rFont val="宋体"/>
        <family val="3"/>
        <charset val="134"/>
      </rPr>
      <t>国有资本经营收入</t>
    </r>
  </si>
  <si>
    <r>
      <t xml:space="preserve">    </t>
    </r>
    <r>
      <rPr>
        <sz val="9.75"/>
        <color theme="1"/>
        <rFont val="宋体"/>
        <family val="3"/>
        <charset val="134"/>
      </rPr>
      <t>利润收入</t>
    </r>
  </si>
  <si>
    <r>
      <t xml:space="preserve">      </t>
    </r>
    <r>
      <rPr>
        <sz val="9.75"/>
        <color theme="1"/>
        <rFont val="宋体"/>
        <family val="3"/>
        <charset val="134"/>
      </rPr>
      <t>烟草企业利润收入</t>
    </r>
  </si>
  <si>
    <r>
      <t xml:space="preserve">      </t>
    </r>
    <r>
      <rPr>
        <sz val="9.75"/>
        <color theme="1"/>
        <rFont val="宋体"/>
        <family val="3"/>
        <charset val="134"/>
      </rPr>
      <t>石油石化企业利润收入</t>
    </r>
  </si>
  <si>
    <r>
      <t xml:space="preserve">      </t>
    </r>
    <r>
      <rPr>
        <sz val="9.75"/>
        <color theme="1"/>
        <rFont val="宋体"/>
        <family val="3"/>
        <charset val="134"/>
      </rPr>
      <t>电力企业利润收入</t>
    </r>
  </si>
  <si>
    <r>
      <t xml:space="preserve">      </t>
    </r>
    <r>
      <rPr>
        <sz val="9.75"/>
        <color theme="1"/>
        <rFont val="宋体"/>
        <family val="3"/>
        <charset val="134"/>
      </rPr>
      <t>电信企业利润收入</t>
    </r>
  </si>
  <si>
    <r>
      <t xml:space="preserve">      </t>
    </r>
    <r>
      <rPr>
        <sz val="9.75"/>
        <color theme="1"/>
        <rFont val="宋体"/>
        <family val="3"/>
        <charset val="134"/>
      </rPr>
      <t>煤炭企业利润收入</t>
    </r>
  </si>
  <si>
    <r>
      <t xml:space="preserve">      </t>
    </r>
    <r>
      <rPr>
        <sz val="9.75"/>
        <color theme="1"/>
        <rFont val="宋体"/>
        <family val="3"/>
        <charset val="134"/>
      </rPr>
      <t>有色冶金采掘企业利润收入</t>
    </r>
  </si>
  <si>
    <r>
      <t xml:space="preserve">      </t>
    </r>
    <r>
      <rPr>
        <sz val="9.75"/>
        <color theme="1"/>
        <rFont val="宋体"/>
        <family val="3"/>
        <charset val="134"/>
      </rPr>
      <t>钢铁企业利润收入</t>
    </r>
  </si>
  <si>
    <r>
      <t xml:space="preserve">      </t>
    </r>
    <r>
      <rPr>
        <sz val="9.75"/>
        <color theme="1"/>
        <rFont val="宋体"/>
        <family val="3"/>
        <charset val="134"/>
      </rPr>
      <t>化工企业利润收入</t>
    </r>
  </si>
  <si>
    <r>
      <t xml:space="preserve">      </t>
    </r>
    <r>
      <rPr>
        <sz val="9.75"/>
        <color theme="1"/>
        <rFont val="宋体"/>
        <family val="3"/>
        <charset val="134"/>
      </rPr>
      <t>运输企业利润收入</t>
    </r>
  </si>
  <si>
    <r>
      <t xml:space="preserve">      </t>
    </r>
    <r>
      <rPr>
        <sz val="9.75"/>
        <color theme="1"/>
        <rFont val="宋体"/>
        <family val="3"/>
        <charset val="134"/>
      </rPr>
      <t>电子企业利润收入</t>
    </r>
  </si>
  <si>
    <r>
      <t xml:space="preserve">      </t>
    </r>
    <r>
      <rPr>
        <sz val="9.75"/>
        <color theme="1"/>
        <rFont val="宋体"/>
        <family val="3"/>
        <charset val="134"/>
      </rPr>
      <t>机械企业利润收入</t>
    </r>
  </si>
  <si>
    <r>
      <t xml:space="preserve">      </t>
    </r>
    <r>
      <rPr>
        <sz val="9.75"/>
        <color theme="1"/>
        <rFont val="宋体"/>
        <family val="3"/>
        <charset val="134"/>
      </rPr>
      <t>投资服务企业利润收入</t>
    </r>
  </si>
  <si>
    <r>
      <t xml:space="preserve">      </t>
    </r>
    <r>
      <rPr>
        <sz val="9.75"/>
        <color theme="1"/>
        <rFont val="宋体"/>
        <family val="3"/>
        <charset val="134"/>
      </rPr>
      <t>纺织轻工企业利润收入</t>
    </r>
  </si>
  <si>
    <r>
      <t xml:space="preserve">      </t>
    </r>
    <r>
      <rPr>
        <sz val="9.75"/>
        <color theme="1"/>
        <rFont val="宋体"/>
        <family val="3"/>
        <charset val="134"/>
      </rPr>
      <t>贸易企业利润收入</t>
    </r>
  </si>
  <si>
    <r>
      <t xml:space="preserve">      </t>
    </r>
    <r>
      <rPr>
        <sz val="9.75"/>
        <color theme="1"/>
        <rFont val="宋体"/>
        <family val="3"/>
        <charset val="134"/>
      </rPr>
      <t>建筑施工企业利润收入</t>
    </r>
  </si>
  <si>
    <r>
      <t xml:space="preserve">      </t>
    </r>
    <r>
      <rPr>
        <sz val="9.75"/>
        <color theme="1"/>
        <rFont val="宋体"/>
        <family val="3"/>
        <charset val="134"/>
      </rPr>
      <t>房地产企业利润收入</t>
    </r>
  </si>
  <si>
    <r>
      <t xml:space="preserve">      </t>
    </r>
    <r>
      <rPr>
        <sz val="9.75"/>
        <color theme="1"/>
        <rFont val="宋体"/>
        <family val="3"/>
        <charset val="134"/>
      </rPr>
      <t>建材企业利润收入</t>
    </r>
  </si>
  <si>
    <r>
      <t xml:space="preserve">      </t>
    </r>
    <r>
      <rPr>
        <sz val="9.75"/>
        <color theme="1"/>
        <rFont val="宋体"/>
        <family val="3"/>
        <charset val="134"/>
      </rPr>
      <t>境外企业利润收入</t>
    </r>
  </si>
  <si>
    <r>
      <t xml:space="preserve">      </t>
    </r>
    <r>
      <rPr>
        <sz val="9.75"/>
        <color theme="1"/>
        <rFont val="宋体"/>
        <family val="3"/>
        <charset val="134"/>
      </rPr>
      <t>对外合作企业利润收入</t>
    </r>
  </si>
  <si>
    <r>
      <t xml:space="preserve">      </t>
    </r>
    <r>
      <rPr>
        <sz val="9.75"/>
        <color theme="1"/>
        <rFont val="宋体"/>
        <family val="3"/>
        <charset val="134"/>
      </rPr>
      <t>医药企业利润收入</t>
    </r>
  </si>
  <si>
    <r>
      <t xml:space="preserve">      </t>
    </r>
    <r>
      <rPr>
        <sz val="9.75"/>
        <color theme="1"/>
        <rFont val="宋体"/>
        <family val="3"/>
        <charset val="134"/>
      </rPr>
      <t>农林牧渔企业利润收入</t>
    </r>
  </si>
  <si>
    <r>
      <t xml:space="preserve">      </t>
    </r>
    <r>
      <rPr>
        <sz val="9.75"/>
        <color theme="1"/>
        <rFont val="宋体"/>
        <family val="3"/>
        <charset val="134"/>
      </rPr>
      <t>邮政企业利润收入</t>
    </r>
  </si>
  <si>
    <r>
      <t xml:space="preserve">      </t>
    </r>
    <r>
      <rPr>
        <sz val="9.75"/>
        <color theme="1"/>
        <rFont val="宋体"/>
        <family val="3"/>
        <charset val="134"/>
      </rPr>
      <t>军工企业利润收入</t>
    </r>
  </si>
  <si>
    <r>
      <t xml:space="preserve">      </t>
    </r>
    <r>
      <rPr>
        <sz val="9.75"/>
        <color theme="1"/>
        <rFont val="宋体"/>
        <family val="3"/>
        <charset val="134"/>
      </rPr>
      <t>转制科研院所利润收入</t>
    </r>
  </si>
  <si>
    <r>
      <t xml:space="preserve">      </t>
    </r>
    <r>
      <rPr>
        <sz val="9.75"/>
        <color theme="1"/>
        <rFont val="宋体"/>
        <family val="3"/>
        <charset val="134"/>
      </rPr>
      <t>地质勘查企业利润收入</t>
    </r>
  </si>
  <si>
    <r>
      <t xml:space="preserve">      </t>
    </r>
    <r>
      <rPr>
        <sz val="9.75"/>
        <color theme="1"/>
        <rFont val="宋体"/>
        <family val="3"/>
        <charset val="134"/>
      </rPr>
      <t>卫生体育福利企业利润收入</t>
    </r>
  </si>
  <si>
    <r>
      <t xml:space="preserve">      </t>
    </r>
    <r>
      <rPr>
        <sz val="9.75"/>
        <color theme="1"/>
        <rFont val="宋体"/>
        <family val="3"/>
        <charset val="134"/>
      </rPr>
      <t>教育文化广播企业利润收入</t>
    </r>
  </si>
  <si>
    <r>
      <t xml:space="preserve">      </t>
    </r>
    <r>
      <rPr>
        <sz val="9.75"/>
        <color theme="1"/>
        <rFont val="宋体"/>
        <family val="3"/>
        <charset val="134"/>
      </rPr>
      <t>科学研究企业利润收入</t>
    </r>
  </si>
  <si>
    <r>
      <t xml:space="preserve">      </t>
    </r>
    <r>
      <rPr>
        <sz val="9.75"/>
        <color theme="1"/>
        <rFont val="宋体"/>
        <family val="3"/>
        <charset val="134"/>
      </rPr>
      <t>机关社团所属企业利润收入</t>
    </r>
  </si>
  <si>
    <r>
      <t xml:space="preserve">      </t>
    </r>
    <r>
      <rPr>
        <sz val="9.75"/>
        <color theme="1"/>
        <rFont val="宋体"/>
        <family val="3"/>
        <charset val="134"/>
      </rPr>
      <t>金融企业利润收入</t>
    </r>
  </si>
  <si>
    <r>
      <t xml:space="preserve">      </t>
    </r>
    <r>
      <rPr>
        <sz val="9.75"/>
        <color theme="1"/>
        <rFont val="宋体"/>
        <family val="3"/>
        <charset val="134"/>
      </rPr>
      <t>其他国有资本经营预算企业利润收入</t>
    </r>
  </si>
  <si>
    <r>
      <t xml:space="preserve">    </t>
    </r>
    <r>
      <rPr>
        <sz val="9.75"/>
        <color theme="1"/>
        <rFont val="宋体"/>
        <family val="3"/>
        <charset val="134"/>
      </rPr>
      <t>股利、股息收入</t>
    </r>
  </si>
  <si>
    <r>
      <t xml:space="preserve">      </t>
    </r>
    <r>
      <rPr>
        <sz val="9.75"/>
        <color theme="1"/>
        <rFont val="宋体"/>
        <family val="3"/>
        <charset val="134"/>
      </rPr>
      <t>国有控股公司股利、股息收入</t>
    </r>
  </si>
  <si>
    <r>
      <t xml:space="preserve">      </t>
    </r>
    <r>
      <rPr>
        <sz val="9.75"/>
        <color theme="1"/>
        <rFont val="宋体"/>
        <family val="3"/>
        <charset val="134"/>
      </rPr>
      <t>国有参股公司股利、股息收入</t>
    </r>
  </si>
  <si>
    <r>
      <t xml:space="preserve">      </t>
    </r>
    <r>
      <rPr>
        <sz val="9.75"/>
        <color theme="1"/>
        <rFont val="宋体"/>
        <family val="3"/>
        <charset val="134"/>
      </rPr>
      <t>金融企业股利、股息收入</t>
    </r>
  </si>
  <si>
    <r>
      <t xml:space="preserve">      </t>
    </r>
    <r>
      <rPr>
        <sz val="9.75"/>
        <color theme="1"/>
        <rFont val="宋体"/>
        <family val="3"/>
        <charset val="134"/>
      </rPr>
      <t>其他国有资本经营预算企业股利、股息收入</t>
    </r>
  </si>
  <si>
    <r>
      <t xml:space="preserve">    </t>
    </r>
    <r>
      <rPr>
        <sz val="9.75"/>
        <color theme="1"/>
        <rFont val="宋体"/>
        <family val="3"/>
        <charset val="134"/>
      </rPr>
      <t>产权转让收入</t>
    </r>
  </si>
  <si>
    <r>
      <t xml:space="preserve">      </t>
    </r>
    <r>
      <rPr>
        <sz val="9.75"/>
        <color theme="1"/>
        <rFont val="宋体"/>
        <family val="3"/>
        <charset val="134"/>
      </rPr>
      <t>国有股减持收入</t>
    </r>
  </si>
  <si>
    <r>
      <t xml:space="preserve">      </t>
    </r>
    <r>
      <rPr>
        <sz val="9.75"/>
        <color theme="1"/>
        <rFont val="宋体"/>
        <family val="3"/>
        <charset val="134"/>
      </rPr>
      <t>国有股权、股份转让收入</t>
    </r>
  </si>
  <si>
    <r>
      <t xml:space="preserve">      </t>
    </r>
    <r>
      <rPr>
        <sz val="9.75"/>
        <color theme="1"/>
        <rFont val="宋体"/>
        <family val="3"/>
        <charset val="134"/>
      </rPr>
      <t>国有独资企业产权转让收入</t>
    </r>
  </si>
  <si>
    <r>
      <t xml:space="preserve">      </t>
    </r>
    <r>
      <rPr>
        <sz val="9.75"/>
        <color theme="1"/>
        <rFont val="宋体"/>
        <family val="3"/>
        <charset val="134"/>
      </rPr>
      <t>金融企业产权转让收入</t>
    </r>
  </si>
  <si>
    <r>
      <t xml:space="preserve">      </t>
    </r>
    <r>
      <rPr>
        <sz val="9.75"/>
        <color theme="1"/>
        <rFont val="宋体"/>
        <family val="3"/>
        <charset val="134"/>
      </rPr>
      <t>其他国有资本经营预算企业产权转让收入</t>
    </r>
  </si>
  <si>
    <r>
      <t xml:space="preserve">    </t>
    </r>
    <r>
      <rPr>
        <sz val="9.75"/>
        <color theme="1"/>
        <rFont val="宋体"/>
        <family val="3"/>
        <charset val="134"/>
      </rPr>
      <t>清算收入</t>
    </r>
  </si>
  <si>
    <r>
      <t xml:space="preserve">      </t>
    </r>
    <r>
      <rPr>
        <sz val="9.75"/>
        <color theme="1"/>
        <rFont val="宋体"/>
        <family val="3"/>
        <charset val="134"/>
      </rPr>
      <t>国有股权、股份清算收入</t>
    </r>
  </si>
  <si>
    <r>
      <t xml:space="preserve">      </t>
    </r>
    <r>
      <rPr>
        <sz val="9.75"/>
        <color theme="1"/>
        <rFont val="宋体"/>
        <family val="3"/>
        <charset val="134"/>
      </rPr>
      <t>国有独资企业清算收入</t>
    </r>
  </si>
  <si>
    <r>
      <t xml:space="preserve">      </t>
    </r>
    <r>
      <rPr>
        <sz val="9.75"/>
        <color theme="1"/>
        <rFont val="宋体"/>
        <family val="3"/>
        <charset val="134"/>
      </rPr>
      <t>其他国有资本经营预算企业清算收入</t>
    </r>
  </si>
  <si>
    <r>
      <t xml:space="preserve">    </t>
    </r>
    <r>
      <rPr>
        <sz val="9.75"/>
        <color theme="1"/>
        <rFont val="宋体"/>
        <family val="3"/>
        <charset val="134"/>
      </rPr>
      <t>其他国有资本经营预算收入</t>
    </r>
  </si>
  <si>
    <r>
      <rPr>
        <sz val="9.75"/>
        <color theme="1"/>
        <rFont val="宋体"/>
        <family val="3"/>
        <charset val="134"/>
      </rPr>
      <t>国有资本经营预算收入</t>
    </r>
  </si>
  <si>
    <r>
      <rPr>
        <sz val="9.75"/>
        <color theme="1"/>
        <rFont val="宋体"/>
        <family val="3"/>
        <charset val="134"/>
      </rPr>
      <t>国有资本经营预算上级补助收入</t>
    </r>
  </si>
  <si>
    <r>
      <rPr>
        <sz val="9.75"/>
        <color theme="1"/>
        <rFont val="宋体"/>
        <family val="3"/>
        <charset val="134"/>
      </rPr>
      <t>国有资本经营预算下级上解收入</t>
    </r>
  </si>
  <si>
    <r>
      <rPr>
        <sz val="9.75"/>
        <color theme="1"/>
        <rFont val="宋体"/>
        <family val="3"/>
        <charset val="134"/>
      </rPr>
      <t>国有资本经营预算上年结余</t>
    </r>
  </si>
  <si>
    <r>
      <rPr>
        <sz val="9.75"/>
        <color theme="1"/>
        <rFont val="宋体"/>
        <family val="3"/>
        <charset val="134"/>
      </rPr>
      <t>国有资本经营预算省补助计划单列市收入</t>
    </r>
  </si>
  <si>
    <r>
      <rPr>
        <sz val="9.75"/>
        <color theme="1"/>
        <rFont val="宋体"/>
        <family val="3"/>
        <charset val="134"/>
      </rPr>
      <t>国有资本经营预算计划单列市上解省收入</t>
    </r>
  </si>
  <si>
    <r>
      <rPr>
        <b/>
        <sz val="9.75"/>
        <color theme="1"/>
        <rFont val="宋体"/>
        <family val="3"/>
        <charset val="134"/>
      </rPr>
      <t>收</t>
    </r>
    <r>
      <rPr>
        <b/>
        <sz val="9.75"/>
        <color theme="1"/>
        <rFont val="Times New Roman"/>
        <family val="1"/>
      </rPr>
      <t xml:space="preserve">  </t>
    </r>
    <r>
      <rPr>
        <b/>
        <sz val="9.75"/>
        <color theme="1"/>
        <rFont val="宋体"/>
        <family val="3"/>
        <charset val="134"/>
      </rPr>
      <t>入</t>
    </r>
    <r>
      <rPr>
        <b/>
        <sz val="9.75"/>
        <color theme="1"/>
        <rFont val="Times New Roman"/>
        <family val="1"/>
      </rPr>
      <t xml:space="preserve">  </t>
    </r>
    <r>
      <rPr>
        <b/>
        <sz val="9.75"/>
        <color theme="1"/>
        <rFont val="宋体"/>
        <family val="3"/>
        <charset val="134"/>
      </rPr>
      <t>总</t>
    </r>
    <r>
      <rPr>
        <b/>
        <sz val="9.75"/>
        <color theme="1"/>
        <rFont val="Times New Roman"/>
        <family val="1"/>
      </rPr>
      <t xml:space="preserve">  </t>
    </r>
    <r>
      <rPr>
        <b/>
        <sz val="9.75"/>
        <color theme="1"/>
        <rFont val="宋体"/>
        <family val="3"/>
        <charset val="134"/>
      </rPr>
      <t>计</t>
    </r>
  </si>
  <si>
    <t>18-2023年南华县国有资本经营预算支出决算表</t>
    <phoneticPr fontId="65" type="noConversion"/>
  </si>
  <si>
    <r>
      <rPr>
        <b/>
        <sz val="10"/>
        <color theme="1"/>
        <rFont val="宋体"/>
        <family val="3"/>
        <charset val="134"/>
      </rPr>
      <t>项　　目</t>
    </r>
  </si>
  <si>
    <r>
      <rPr>
        <b/>
        <sz val="10"/>
        <color theme="1"/>
        <rFont val="宋体"/>
        <family val="3"/>
        <charset val="134"/>
      </rPr>
      <t>代编预算数</t>
    </r>
  </si>
  <si>
    <r>
      <rPr>
        <b/>
        <sz val="10"/>
        <color theme="1"/>
        <rFont val="宋体"/>
        <family val="3"/>
        <charset val="134"/>
      </rPr>
      <t>调整预算数</t>
    </r>
  </si>
  <si>
    <r>
      <rPr>
        <b/>
        <sz val="10"/>
        <color theme="1"/>
        <rFont val="宋体"/>
        <family val="3"/>
        <charset val="134"/>
      </rPr>
      <t>上年决算数</t>
    </r>
  </si>
  <si>
    <r>
      <rPr>
        <b/>
        <sz val="10"/>
        <color theme="1"/>
        <rFont val="宋体"/>
        <family val="3"/>
        <charset val="134"/>
      </rPr>
      <t>决算数</t>
    </r>
  </si>
  <si>
    <r>
      <rPr>
        <b/>
        <sz val="10"/>
        <color theme="1"/>
        <rFont val="宋体"/>
        <family val="3"/>
        <charset val="134"/>
      </rPr>
      <t>决算数为代编预算数的</t>
    </r>
    <r>
      <rPr>
        <b/>
        <sz val="10"/>
        <color theme="1"/>
        <rFont val="Times New Roman"/>
        <family val="1"/>
      </rPr>
      <t>%</t>
    </r>
  </si>
  <si>
    <r>
      <rPr>
        <b/>
        <sz val="10"/>
        <color theme="1"/>
        <rFont val="宋体"/>
        <family val="3"/>
        <charset val="134"/>
      </rPr>
      <t>决算数为调整预算数的</t>
    </r>
    <r>
      <rPr>
        <b/>
        <sz val="10"/>
        <color theme="1"/>
        <rFont val="Times New Roman"/>
        <family val="1"/>
      </rPr>
      <t>%</t>
    </r>
  </si>
  <si>
    <r>
      <rPr>
        <b/>
        <sz val="10"/>
        <color theme="1"/>
        <rFont val="宋体"/>
        <family val="3"/>
        <charset val="134"/>
      </rPr>
      <t>决算数为上年决算数的％</t>
    </r>
  </si>
  <si>
    <r>
      <rPr>
        <b/>
        <sz val="10"/>
        <color theme="1"/>
        <rFont val="宋体"/>
        <family val="3"/>
        <charset val="134"/>
      </rPr>
      <t>科目编码</t>
    </r>
  </si>
  <si>
    <r>
      <rPr>
        <sz val="10"/>
        <color theme="1"/>
        <rFont val="宋体"/>
        <family val="3"/>
        <charset val="134"/>
      </rPr>
      <t>社会保障和就业支出</t>
    </r>
  </si>
  <si>
    <r>
      <t xml:space="preserve">  </t>
    </r>
    <r>
      <rPr>
        <sz val="10"/>
        <color theme="1"/>
        <rFont val="宋体"/>
        <family val="3"/>
        <charset val="134"/>
      </rPr>
      <t>补充全国社会保障基金</t>
    </r>
  </si>
  <si>
    <r>
      <t xml:space="preserve">    </t>
    </r>
    <r>
      <rPr>
        <sz val="10"/>
        <color theme="1"/>
        <rFont val="宋体"/>
        <family val="3"/>
        <charset val="134"/>
      </rPr>
      <t>国有资本经营预算补充社保基金支出</t>
    </r>
  </si>
  <si>
    <r>
      <rPr>
        <sz val="10"/>
        <color theme="1"/>
        <rFont val="宋体"/>
        <family val="3"/>
        <charset val="134"/>
      </rPr>
      <t>国有资本经营预算支出</t>
    </r>
  </si>
  <si>
    <r>
      <t xml:space="preserve">  </t>
    </r>
    <r>
      <rPr>
        <sz val="10"/>
        <color theme="1"/>
        <rFont val="宋体"/>
        <family val="3"/>
        <charset val="134"/>
      </rPr>
      <t>解决历史遗留问题及改革成本支出</t>
    </r>
  </si>
  <si>
    <r>
      <t xml:space="preserve">    </t>
    </r>
    <r>
      <rPr>
        <sz val="10"/>
        <color theme="1"/>
        <rFont val="宋体"/>
        <family val="3"/>
        <charset val="134"/>
      </rPr>
      <t>厂办大集体改革支出</t>
    </r>
  </si>
  <si>
    <r>
      <t xml:space="preserve">    “</t>
    </r>
    <r>
      <rPr>
        <sz val="10"/>
        <color theme="1"/>
        <rFont val="宋体"/>
        <family val="3"/>
        <charset val="134"/>
      </rPr>
      <t>三供一业</t>
    </r>
    <r>
      <rPr>
        <sz val="10"/>
        <color theme="1"/>
        <rFont val="Times New Roman"/>
        <family val="1"/>
      </rPr>
      <t>”</t>
    </r>
    <r>
      <rPr>
        <sz val="10"/>
        <color theme="1"/>
        <rFont val="宋体"/>
        <family val="3"/>
        <charset val="134"/>
      </rPr>
      <t>移交补助支出</t>
    </r>
  </si>
  <si>
    <r>
      <t xml:space="preserve">    </t>
    </r>
    <r>
      <rPr>
        <sz val="10"/>
        <color theme="1"/>
        <rFont val="宋体"/>
        <family val="3"/>
        <charset val="134"/>
      </rPr>
      <t>国有企业办职教幼教补助支出</t>
    </r>
  </si>
  <si>
    <r>
      <t xml:space="preserve">    </t>
    </r>
    <r>
      <rPr>
        <sz val="10"/>
        <color theme="1"/>
        <rFont val="宋体"/>
        <family val="3"/>
        <charset val="134"/>
      </rPr>
      <t>国有企业办公共服务机构移交补助支出</t>
    </r>
  </si>
  <si>
    <r>
      <t xml:space="preserve">    </t>
    </r>
    <r>
      <rPr>
        <sz val="10"/>
        <color theme="1"/>
        <rFont val="宋体"/>
        <family val="3"/>
        <charset val="134"/>
      </rPr>
      <t>国有企业退休人员社会化管理补助支出</t>
    </r>
  </si>
  <si>
    <r>
      <t xml:space="preserve">    </t>
    </r>
    <r>
      <rPr>
        <sz val="10"/>
        <color theme="1"/>
        <rFont val="宋体"/>
        <family val="3"/>
        <charset val="134"/>
      </rPr>
      <t>国有企业棚户区改造支出</t>
    </r>
  </si>
  <si>
    <r>
      <t xml:space="preserve">    </t>
    </r>
    <r>
      <rPr>
        <sz val="10"/>
        <color theme="1"/>
        <rFont val="宋体"/>
        <family val="3"/>
        <charset val="134"/>
      </rPr>
      <t>国有企业改革成本支出</t>
    </r>
  </si>
  <si>
    <r>
      <t xml:space="preserve">    </t>
    </r>
    <r>
      <rPr>
        <sz val="10"/>
        <color theme="1"/>
        <rFont val="宋体"/>
        <family val="3"/>
        <charset val="134"/>
      </rPr>
      <t>离休干部医药费补助支出</t>
    </r>
  </si>
  <si>
    <r>
      <t xml:space="preserve">    </t>
    </r>
    <r>
      <rPr>
        <sz val="10"/>
        <color theme="1"/>
        <rFont val="宋体"/>
        <family val="3"/>
        <charset val="134"/>
      </rPr>
      <t>金融企业改革性支出</t>
    </r>
  </si>
  <si>
    <r>
      <t xml:space="preserve">    </t>
    </r>
    <r>
      <rPr>
        <sz val="10"/>
        <color theme="1"/>
        <rFont val="宋体"/>
        <family val="3"/>
        <charset val="134"/>
      </rPr>
      <t>其他解决历史遗留问题及改革成本支出</t>
    </r>
  </si>
  <si>
    <r>
      <t xml:space="preserve">  </t>
    </r>
    <r>
      <rPr>
        <sz val="10"/>
        <color theme="1"/>
        <rFont val="宋体"/>
        <family val="3"/>
        <charset val="134"/>
      </rPr>
      <t>国有企业资本金注入</t>
    </r>
  </si>
  <si>
    <r>
      <t xml:space="preserve">    </t>
    </r>
    <r>
      <rPr>
        <sz val="10"/>
        <color theme="1"/>
        <rFont val="宋体"/>
        <family val="3"/>
        <charset val="134"/>
      </rPr>
      <t>国有经济结构调整支出</t>
    </r>
  </si>
  <si>
    <r>
      <t xml:space="preserve">    </t>
    </r>
    <r>
      <rPr>
        <sz val="10"/>
        <color theme="1"/>
        <rFont val="宋体"/>
        <family val="3"/>
        <charset val="134"/>
      </rPr>
      <t>公益性设施投资支出</t>
    </r>
  </si>
  <si>
    <r>
      <t xml:space="preserve">    </t>
    </r>
    <r>
      <rPr>
        <sz val="10"/>
        <color theme="1"/>
        <rFont val="宋体"/>
        <family val="3"/>
        <charset val="134"/>
      </rPr>
      <t>前瞻性战略性产业发展支出</t>
    </r>
  </si>
  <si>
    <r>
      <t xml:space="preserve">    </t>
    </r>
    <r>
      <rPr>
        <sz val="10"/>
        <color theme="1"/>
        <rFont val="宋体"/>
        <family val="3"/>
        <charset val="134"/>
      </rPr>
      <t>生态环境保护支出</t>
    </r>
  </si>
  <si>
    <r>
      <t xml:space="preserve">    </t>
    </r>
    <r>
      <rPr>
        <sz val="10"/>
        <color theme="1"/>
        <rFont val="宋体"/>
        <family val="3"/>
        <charset val="134"/>
      </rPr>
      <t>支持科技进步支出</t>
    </r>
  </si>
  <si>
    <r>
      <t xml:space="preserve">    </t>
    </r>
    <r>
      <rPr>
        <sz val="10"/>
        <color theme="1"/>
        <rFont val="宋体"/>
        <family val="3"/>
        <charset val="134"/>
      </rPr>
      <t>保障国家经济安全支出</t>
    </r>
  </si>
  <si>
    <r>
      <t xml:space="preserve">    </t>
    </r>
    <r>
      <rPr>
        <sz val="10"/>
        <color theme="1"/>
        <rFont val="宋体"/>
        <family val="3"/>
        <charset val="134"/>
      </rPr>
      <t>金融企业资本性支出</t>
    </r>
  </si>
  <si>
    <r>
      <t xml:space="preserve">    </t>
    </r>
    <r>
      <rPr>
        <sz val="10"/>
        <color theme="1"/>
        <rFont val="宋体"/>
        <family val="3"/>
        <charset val="134"/>
      </rPr>
      <t>其他国有企业资本金注入</t>
    </r>
  </si>
  <si>
    <r>
      <t xml:space="preserve">  </t>
    </r>
    <r>
      <rPr>
        <sz val="10"/>
        <color theme="1"/>
        <rFont val="宋体"/>
        <family val="3"/>
        <charset val="134"/>
      </rPr>
      <t>国有企业政策性补贴</t>
    </r>
    <r>
      <rPr>
        <sz val="10"/>
        <color theme="1"/>
        <rFont val="Times New Roman"/>
        <family val="1"/>
      </rPr>
      <t>(</t>
    </r>
    <r>
      <rPr>
        <sz val="10"/>
        <color theme="1"/>
        <rFont val="宋体"/>
        <family val="3"/>
        <charset val="134"/>
      </rPr>
      <t>款</t>
    </r>
    <r>
      <rPr>
        <sz val="10"/>
        <color theme="1"/>
        <rFont val="Times New Roman"/>
        <family val="1"/>
      </rPr>
      <t>)</t>
    </r>
  </si>
  <si>
    <r>
      <t xml:space="preserve">    </t>
    </r>
    <r>
      <rPr>
        <sz val="10"/>
        <color theme="1"/>
        <rFont val="宋体"/>
        <family val="3"/>
        <charset val="134"/>
      </rPr>
      <t>国有企业政策性补贴</t>
    </r>
    <r>
      <rPr>
        <sz val="10"/>
        <color theme="1"/>
        <rFont val="Times New Roman"/>
        <family val="1"/>
      </rPr>
      <t>(</t>
    </r>
    <r>
      <rPr>
        <sz val="10"/>
        <color theme="1"/>
        <rFont val="宋体"/>
        <family val="3"/>
        <charset val="134"/>
      </rPr>
      <t>项</t>
    </r>
    <r>
      <rPr>
        <sz val="10"/>
        <color theme="1"/>
        <rFont val="Times New Roman"/>
        <family val="1"/>
      </rPr>
      <t>)</t>
    </r>
  </si>
  <si>
    <r>
      <t xml:space="preserve">  </t>
    </r>
    <r>
      <rPr>
        <sz val="10"/>
        <color theme="1"/>
        <rFont val="宋体"/>
        <family val="3"/>
        <charset val="134"/>
      </rPr>
      <t>其他国有资本经营预算支出</t>
    </r>
    <r>
      <rPr>
        <sz val="10"/>
        <color theme="1"/>
        <rFont val="Times New Roman"/>
        <family val="1"/>
      </rPr>
      <t>(</t>
    </r>
    <r>
      <rPr>
        <sz val="10"/>
        <color theme="1"/>
        <rFont val="宋体"/>
        <family val="3"/>
        <charset val="134"/>
      </rPr>
      <t>款</t>
    </r>
    <r>
      <rPr>
        <sz val="10"/>
        <color theme="1"/>
        <rFont val="Times New Roman"/>
        <family val="1"/>
      </rPr>
      <t>)</t>
    </r>
  </si>
  <si>
    <r>
      <t xml:space="preserve">    </t>
    </r>
    <r>
      <rPr>
        <sz val="10"/>
        <color theme="1"/>
        <rFont val="宋体"/>
        <family val="3"/>
        <charset val="134"/>
      </rPr>
      <t>其他国有资本经营预算支出</t>
    </r>
    <r>
      <rPr>
        <sz val="10"/>
        <color theme="1"/>
        <rFont val="Times New Roman"/>
        <family val="1"/>
      </rPr>
      <t>(</t>
    </r>
    <r>
      <rPr>
        <sz val="10"/>
        <color theme="1"/>
        <rFont val="宋体"/>
        <family val="3"/>
        <charset val="134"/>
      </rPr>
      <t>项</t>
    </r>
    <r>
      <rPr>
        <sz val="10"/>
        <color theme="1"/>
        <rFont val="Times New Roman"/>
        <family val="1"/>
      </rPr>
      <t>)</t>
    </r>
  </si>
  <si>
    <r>
      <rPr>
        <sz val="10"/>
        <color theme="1"/>
        <rFont val="宋体"/>
        <family val="3"/>
        <charset val="134"/>
      </rPr>
      <t>国有资本经营预算补助下级支出</t>
    </r>
  </si>
  <si>
    <r>
      <rPr>
        <sz val="10"/>
        <color theme="1"/>
        <rFont val="宋体"/>
        <family val="3"/>
        <charset val="134"/>
      </rPr>
      <t>国有资本经营预算上解上级支出</t>
    </r>
  </si>
  <si>
    <r>
      <rPr>
        <sz val="10"/>
        <color theme="1"/>
        <rFont val="宋体"/>
        <family val="3"/>
        <charset val="134"/>
      </rPr>
      <t>国有资本经营预算调出资金</t>
    </r>
  </si>
  <si>
    <r>
      <rPr>
        <sz val="10"/>
        <color theme="1"/>
        <rFont val="宋体"/>
        <family val="3"/>
        <charset val="134"/>
      </rPr>
      <t>国有资本经营预算省补助计划单列市支出</t>
    </r>
  </si>
  <si>
    <r>
      <rPr>
        <sz val="10"/>
        <color theme="1"/>
        <rFont val="宋体"/>
        <family val="3"/>
        <charset val="134"/>
      </rPr>
      <t>国有资本经营预算计划单列市上解省支出</t>
    </r>
  </si>
  <si>
    <r>
      <rPr>
        <sz val="10"/>
        <color theme="1"/>
        <rFont val="宋体"/>
        <family val="3"/>
        <charset val="134"/>
      </rPr>
      <t>国有资本经营预算年终结余</t>
    </r>
  </si>
  <si>
    <r>
      <rPr>
        <b/>
        <sz val="10"/>
        <color theme="1"/>
        <rFont val="宋体"/>
        <family val="3"/>
        <charset val="134"/>
      </rPr>
      <t>支</t>
    </r>
    <r>
      <rPr>
        <b/>
        <sz val="10"/>
        <color theme="1"/>
        <rFont val="Times New Roman"/>
        <family val="1"/>
      </rPr>
      <t xml:space="preserve">  </t>
    </r>
    <r>
      <rPr>
        <b/>
        <sz val="10"/>
        <color theme="1"/>
        <rFont val="宋体"/>
        <family val="3"/>
        <charset val="134"/>
      </rPr>
      <t>出</t>
    </r>
    <r>
      <rPr>
        <b/>
        <sz val="10"/>
        <color theme="1"/>
        <rFont val="Times New Roman"/>
        <family val="1"/>
      </rPr>
      <t xml:space="preserve">  </t>
    </r>
    <r>
      <rPr>
        <b/>
        <sz val="10"/>
        <color theme="1"/>
        <rFont val="宋体"/>
        <family val="3"/>
        <charset val="134"/>
      </rPr>
      <t>总</t>
    </r>
    <r>
      <rPr>
        <b/>
        <sz val="10"/>
        <color theme="1"/>
        <rFont val="Times New Roman"/>
        <family val="1"/>
      </rPr>
      <t xml:space="preserve">  </t>
    </r>
    <r>
      <rPr>
        <b/>
        <sz val="10"/>
        <color theme="1"/>
        <rFont val="宋体"/>
        <family val="3"/>
        <charset val="134"/>
      </rPr>
      <t>计</t>
    </r>
  </si>
  <si>
    <r>
      <t>19-2023</t>
    </r>
    <r>
      <rPr>
        <b/>
        <sz val="18"/>
        <color theme="1"/>
        <rFont val="宋体"/>
        <family val="3"/>
        <charset val="134"/>
      </rPr>
      <t>年南华县本级国有资本经营预算收入决算表</t>
    </r>
    <phoneticPr fontId="65" type="noConversion"/>
  </si>
  <si>
    <t>20-2023年南华县本级国有资本经营预算支出决算表</t>
    <phoneticPr fontId="65" type="noConversion"/>
  </si>
  <si>
    <t>21-2023年南华县本级国有资本经营预算对下转移支付分地区决算表</t>
    <phoneticPr fontId="65" type="noConversion"/>
  </si>
  <si>
    <t>22-2023年南华县本级国有资本经营预算对下转移支付分项目决算表</t>
    <phoneticPr fontId="65" type="noConversion"/>
  </si>
  <si>
    <t>23-2023年南华县社会保险基金收入决算情况表</t>
    <phoneticPr fontId="65" type="noConversion"/>
  </si>
  <si>
    <r>
      <rPr>
        <sz val="10"/>
        <rFont val="宋体"/>
        <family val="3"/>
        <charset val="134"/>
      </rPr>
      <t>单位：万元</t>
    </r>
  </si>
  <si>
    <r>
      <rPr>
        <b/>
        <sz val="10"/>
        <rFont val="宋体"/>
        <family val="3"/>
        <charset val="134"/>
      </rPr>
      <t>项目</t>
    </r>
  </si>
  <si>
    <r>
      <t>2022</t>
    </r>
    <r>
      <rPr>
        <b/>
        <sz val="10"/>
        <rFont val="宋体"/>
        <family val="3"/>
        <charset val="134"/>
      </rPr>
      <t>年决算数</t>
    </r>
  </si>
  <si>
    <r>
      <t>2023</t>
    </r>
    <r>
      <rPr>
        <b/>
        <sz val="10"/>
        <rFont val="宋体"/>
        <family val="3"/>
        <charset val="134"/>
      </rPr>
      <t>年</t>
    </r>
  </si>
  <si>
    <r>
      <rPr>
        <b/>
        <sz val="10"/>
        <rFont val="宋体"/>
        <family val="3"/>
        <charset val="134"/>
      </rPr>
      <t>比较</t>
    </r>
  </si>
  <si>
    <r>
      <rPr>
        <b/>
        <sz val="10"/>
        <rFont val="宋体"/>
        <family val="3"/>
        <charset val="134"/>
      </rPr>
      <t>预算数</t>
    </r>
  </si>
  <si>
    <r>
      <rPr>
        <b/>
        <sz val="10"/>
        <rFont val="宋体"/>
        <family val="3"/>
        <charset val="134"/>
      </rPr>
      <t>调整预算数</t>
    </r>
  </si>
  <si>
    <r>
      <rPr>
        <b/>
        <sz val="10"/>
        <rFont val="宋体"/>
        <family val="3"/>
        <charset val="134"/>
      </rPr>
      <t>决算数</t>
    </r>
  </si>
  <si>
    <r>
      <rPr>
        <b/>
        <sz val="10"/>
        <rFont val="宋体"/>
        <family val="3"/>
        <charset val="134"/>
      </rPr>
      <t>一、企业职工基本养老保险</t>
    </r>
  </si>
  <si>
    <r>
      <t>1.</t>
    </r>
    <r>
      <rPr>
        <sz val="10"/>
        <rFont val="宋体"/>
        <family val="3"/>
        <charset val="134"/>
      </rPr>
      <t>社会保险费收入</t>
    </r>
  </si>
  <si>
    <r>
      <t>2.</t>
    </r>
    <r>
      <rPr>
        <sz val="10"/>
        <rFont val="宋体"/>
        <family val="3"/>
        <charset val="134"/>
      </rPr>
      <t>财政补贴收入</t>
    </r>
  </si>
  <si>
    <r>
      <t>3.</t>
    </r>
    <r>
      <rPr>
        <sz val="10"/>
        <rFont val="宋体"/>
        <family val="3"/>
        <charset val="134"/>
      </rPr>
      <t>利息收入</t>
    </r>
  </si>
  <si>
    <r>
      <t>4.</t>
    </r>
    <r>
      <rPr>
        <sz val="10"/>
        <rFont val="宋体"/>
        <family val="3"/>
        <charset val="134"/>
      </rPr>
      <t>委托投资收益</t>
    </r>
  </si>
  <si>
    <r>
      <t>5.</t>
    </r>
    <r>
      <rPr>
        <sz val="10"/>
        <rFont val="宋体"/>
        <family val="3"/>
        <charset val="134"/>
      </rPr>
      <t>转移收入</t>
    </r>
  </si>
  <si>
    <r>
      <t>6.</t>
    </r>
    <r>
      <rPr>
        <sz val="10"/>
        <rFont val="宋体"/>
        <family val="3"/>
        <charset val="134"/>
      </rPr>
      <t>其他收入</t>
    </r>
  </si>
  <si>
    <r>
      <rPr>
        <b/>
        <sz val="10"/>
        <rFont val="宋体"/>
        <family val="3"/>
        <charset val="134"/>
      </rPr>
      <t>二、城乡居民基本养老保险</t>
    </r>
  </si>
  <si>
    <r>
      <rPr>
        <b/>
        <sz val="10"/>
        <rFont val="宋体"/>
        <family val="3"/>
        <charset val="134"/>
      </rPr>
      <t>三、机关事业单位基本养老保险</t>
    </r>
  </si>
  <si>
    <r>
      <rPr>
        <b/>
        <sz val="10"/>
        <rFont val="宋体"/>
        <family val="3"/>
        <charset val="134"/>
      </rPr>
      <t>四、职工基本医疗保险</t>
    </r>
  </si>
  <si>
    <r>
      <rPr>
        <b/>
        <sz val="10"/>
        <rFont val="宋体"/>
        <family val="3"/>
        <charset val="134"/>
      </rPr>
      <t>五、城乡居民基本医疗保险</t>
    </r>
  </si>
  <si>
    <r>
      <rPr>
        <b/>
        <sz val="10"/>
        <rFont val="宋体"/>
        <family val="3"/>
        <charset val="134"/>
      </rPr>
      <t>六、工伤保险</t>
    </r>
  </si>
  <si>
    <r>
      <rPr>
        <b/>
        <sz val="10"/>
        <rFont val="宋体"/>
        <family val="3"/>
        <charset val="134"/>
      </rPr>
      <t>七、失业保险</t>
    </r>
  </si>
  <si>
    <r>
      <rPr>
        <b/>
        <sz val="10"/>
        <rFont val="宋体"/>
        <family val="3"/>
        <charset val="134"/>
      </rPr>
      <t>本年收入小计</t>
    </r>
  </si>
  <si>
    <r>
      <rPr>
        <b/>
        <sz val="10"/>
        <rFont val="宋体"/>
        <family val="3"/>
        <charset val="134"/>
      </rPr>
      <t>上级补助和下级上解收入小计</t>
    </r>
  </si>
  <si>
    <r>
      <t xml:space="preserve">   1.</t>
    </r>
    <r>
      <rPr>
        <sz val="10"/>
        <rFont val="宋体"/>
        <family val="3"/>
        <charset val="134"/>
      </rPr>
      <t>上级补助收入</t>
    </r>
  </si>
  <si>
    <r>
      <t xml:space="preserve">   2.</t>
    </r>
    <r>
      <rPr>
        <sz val="10"/>
        <rFont val="宋体"/>
        <family val="3"/>
        <charset val="134"/>
      </rPr>
      <t>下级上解收入</t>
    </r>
  </si>
  <si>
    <r>
      <rPr>
        <b/>
        <sz val="10"/>
        <rFont val="宋体"/>
        <family val="3"/>
        <charset val="134"/>
      </rPr>
      <t>收入合计</t>
    </r>
  </si>
  <si>
    <r>
      <rPr>
        <b/>
        <sz val="10"/>
        <rFont val="宋体"/>
        <family val="3"/>
        <charset val="134"/>
      </rPr>
      <t>上年结余</t>
    </r>
  </si>
  <si>
    <r>
      <t>2022</t>
    </r>
    <r>
      <rPr>
        <b/>
        <sz val="10"/>
        <rFont val="宋体"/>
        <family val="3"/>
        <charset val="134"/>
      </rPr>
      <t>年决算数增长</t>
    </r>
    <r>
      <rPr>
        <b/>
        <sz val="10"/>
        <rFont val="Times New Roman"/>
        <family val="1"/>
      </rPr>
      <t>%</t>
    </r>
  </si>
  <si>
    <r>
      <rPr>
        <b/>
        <sz val="10"/>
        <rFont val="宋体"/>
        <family val="3"/>
        <charset val="134"/>
      </rPr>
      <t>完成</t>
    </r>
    <r>
      <rPr>
        <b/>
        <sz val="10"/>
        <rFont val="Times New Roman"/>
        <family val="1"/>
      </rPr>
      <t>2023</t>
    </r>
    <r>
      <rPr>
        <b/>
        <sz val="10"/>
        <rFont val="宋体"/>
        <family val="3"/>
        <charset val="134"/>
      </rPr>
      <t>年调整预算数的</t>
    </r>
    <r>
      <rPr>
        <b/>
        <sz val="10"/>
        <rFont val="Times New Roman"/>
        <family val="1"/>
      </rPr>
      <t>%</t>
    </r>
  </si>
  <si>
    <t>27-2023年南华县地方政府债务限额及余额决算表</t>
    <phoneticPr fontId="65" type="noConversion"/>
  </si>
  <si>
    <r>
      <rPr>
        <sz val="9.75"/>
        <color rgb="FF000000"/>
        <rFont val="normal"/>
        <family val="1"/>
      </rPr>
      <t>单位：万元</t>
    </r>
  </si>
  <si>
    <r>
      <rPr>
        <b/>
        <sz val="9.75"/>
        <color rgb="FF000000"/>
        <rFont val="SimSun"/>
        <charset val="134"/>
      </rPr>
      <t>地</t>
    </r>
    <r>
      <rPr>
        <b/>
        <sz val="9.75"/>
        <color rgb="FF000000"/>
        <rFont val="Times New Roman"/>
        <family val="1"/>
      </rPr>
      <t xml:space="preserve">   </t>
    </r>
    <r>
      <rPr>
        <b/>
        <sz val="9.75"/>
        <color rgb="FF000000"/>
        <rFont val="SimSun"/>
        <charset val="134"/>
      </rPr>
      <t>区</t>
    </r>
  </si>
  <si>
    <r>
      <t>2023</t>
    </r>
    <r>
      <rPr>
        <b/>
        <sz val="9.75"/>
        <color rgb="FF000000"/>
        <rFont val="SimSun"/>
        <charset val="134"/>
      </rPr>
      <t>年债务限额</t>
    </r>
  </si>
  <si>
    <r>
      <t>2023</t>
    </r>
    <r>
      <rPr>
        <b/>
        <sz val="9.75"/>
        <color rgb="FF000000"/>
        <rFont val="SimSun"/>
        <charset val="134"/>
      </rPr>
      <t>年债务余额（决算数）</t>
    </r>
  </si>
  <si>
    <r>
      <rPr>
        <b/>
        <sz val="9.75"/>
        <color rgb="FF000000"/>
        <rFont val="SimSun"/>
        <charset val="134"/>
      </rPr>
      <t>一般债务</t>
    </r>
  </si>
  <si>
    <r>
      <rPr>
        <b/>
        <sz val="9.75"/>
        <color rgb="FF000000"/>
        <rFont val="SimSun"/>
        <charset val="134"/>
      </rPr>
      <t>专项债务</t>
    </r>
  </si>
  <si>
    <r>
      <rPr>
        <sz val="10"/>
        <rFont val="宋体"/>
        <family val="3"/>
        <charset val="134"/>
      </rPr>
      <t>南华县</t>
    </r>
    <phoneticPr fontId="65" type="noConversion"/>
  </si>
  <si>
    <r>
      <rPr>
        <sz val="10"/>
        <rFont val="宋体"/>
        <family val="3"/>
        <charset val="134"/>
      </rPr>
      <t>南华县本级</t>
    </r>
    <phoneticPr fontId="65" type="noConversion"/>
  </si>
  <si>
    <r>
      <rPr>
        <sz val="10"/>
        <rFont val="宋体"/>
        <family val="3"/>
        <charset val="134"/>
      </rPr>
      <t>　南华县</t>
    </r>
  </si>
  <si>
    <r>
      <rPr>
        <sz val="9.75"/>
        <color theme="1"/>
        <rFont val="宋体"/>
        <family val="3"/>
        <charset val="134"/>
      </rPr>
      <t>单位：万元</t>
    </r>
  </si>
  <si>
    <r>
      <rPr>
        <b/>
        <sz val="9.75"/>
        <color theme="1"/>
        <rFont val="宋体"/>
        <family val="3"/>
        <charset val="134"/>
      </rPr>
      <t>序号</t>
    </r>
  </si>
  <si>
    <r>
      <rPr>
        <b/>
        <sz val="9.75"/>
        <color theme="1"/>
        <rFont val="宋体"/>
        <family val="3"/>
        <charset val="134"/>
      </rPr>
      <t>地区</t>
    </r>
  </si>
  <si>
    <r>
      <rPr>
        <b/>
        <sz val="9.75"/>
        <color theme="1"/>
        <rFont val="宋体"/>
        <family val="3"/>
        <charset val="134"/>
      </rPr>
      <t>项目名称</t>
    </r>
  </si>
  <si>
    <r>
      <rPr>
        <b/>
        <sz val="9.75"/>
        <color theme="1"/>
        <rFont val="宋体"/>
        <family val="3"/>
        <charset val="134"/>
      </rPr>
      <t>项目编号</t>
    </r>
  </si>
  <si>
    <r>
      <rPr>
        <b/>
        <sz val="9.75"/>
        <color theme="1"/>
        <rFont val="宋体"/>
        <family val="3"/>
        <charset val="134"/>
      </rPr>
      <t>项目领域</t>
    </r>
  </si>
  <si>
    <r>
      <rPr>
        <b/>
        <sz val="9.75"/>
        <color theme="1"/>
        <rFont val="宋体"/>
        <family val="3"/>
        <charset val="134"/>
      </rPr>
      <t>项目主管部门</t>
    </r>
  </si>
  <si>
    <r>
      <rPr>
        <b/>
        <sz val="9.75"/>
        <color theme="1"/>
        <rFont val="宋体"/>
        <family val="3"/>
        <charset val="134"/>
      </rPr>
      <t>项目实施单位</t>
    </r>
  </si>
  <si>
    <r>
      <rPr>
        <b/>
        <sz val="9.75"/>
        <color theme="1"/>
        <rFont val="宋体"/>
        <family val="3"/>
        <charset val="134"/>
      </rPr>
      <t>债券性质</t>
    </r>
  </si>
  <si>
    <r>
      <rPr>
        <b/>
        <sz val="9.75"/>
        <color theme="1"/>
        <rFont val="宋体"/>
        <family val="3"/>
        <charset val="134"/>
      </rPr>
      <t>债券规模</t>
    </r>
  </si>
  <si>
    <r>
      <rPr>
        <b/>
        <sz val="9.75"/>
        <color theme="1"/>
        <rFont val="宋体"/>
        <family val="3"/>
        <charset val="134"/>
      </rPr>
      <t>发行时间（年</t>
    </r>
    <r>
      <rPr>
        <b/>
        <sz val="9.75"/>
        <color theme="1"/>
        <rFont val="Times New Roman"/>
        <family val="1"/>
      </rPr>
      <t>/</t>
    </r>
    <r>
      <rPr>
        <b/>
        <sz val="9.75"/>
        <color theme="1"/>
        <rFont val="宋体"/>
        <family val="3"/>
        <charset val="134"/>
      </rPr>
      <t>月）</t>
    </r>
  </si>
  <si>
    <r>
      <rPr>
        <sz val="10.5"/>
        <color theme="1"/>
        <rFont val="宋体"/>
        <family val="3"/>
        <charset val="134"/>
      </rPr>
      <t>南华县合计</t>
    </r>
    <phoneticPr fontId="65" type="noConversion"/>
  </si>
  <si>
    <r>
      <rPr>
        <sz val="10.5"/>
        <color theme="1"/>
        <rFont val="宋体"/>
        <family val="3"/>
        <charset val="134"/>
      </rPr>
      <t>县本级合计</t>
    </r>
    <phoneticPr fontId="65" type="noConversion"/>
  </si>
  <si>
    <r>
      <rPr>
        <sz val="10"/>
        <color theme="1"/>
        <rFont val="宋体"/>
        <family val="3"/>
        <charset val="134"/>
      </rPr>
      <t>南华县</t>
    </r>
  </si>
  <si>
    <r>
      <rPr>
        <sz val="9.75"/>
        <color theme="1"/>
        <rFont val="宋体"/>
        <family val="3"/>
        <charset val="134"/>
      </rPr>
      <t>南华县城镇生活垃圾处理设施项目</t>
    </r>
  </si>
  <si>
    <r>
      <rPr>
        <sz val="10"/>
        <color theme="1"/>
        <rFont val="宋体"/>
        <family val="3"/>
        <charset val="134"/>
      </rPr>
      <t>南华县住房和城乡建设局</t>
    </r>
  </si>
  <si>
    <r>
      <rPr>
        <sz val="10"/>
        <color theme="1"/>
        <rFont val="宋体"/>
        <family val="3"/>
        <charset val="134"/>
      </rPr>
      <t>新增一般债券</t>
    </r>
  </si>
  <si>
    <r>
      <rPr>
        <sz val="9.75"/>
        <color theme="1"/>
        <rFont val="宋体"/>
        <family val="3"/>
        <charset val="134"/>
      </rPr>
      <t>南华县毛板桥水库生态综合治理与清淤增效工程</t>
    </r>
  </si>
  <si>
    <r>
      <rPr>
        <sz val="9.75"/>
        <color theme="1"/>
        <rFont val="宋体"/>
        <family val="3"/>
        <charset val="134"/>
      </rPr>
      <t>防汛抗旱水利提升工程</t>
    </r>
  </si>
  <si>
    <r>
      <rPr>
        <sz val="10"/>
        <color theme="1"/>
        <rFont val="宋体"/>
        <family val="3"/>
        <charset val="134"/>
      </rPr>
      <t>南华县水务局</t>
    </r>
  </si>
  <si>
    <r>
      <rPr>
        <sz val="10"/>
        <color theme="1"/>
        <rFont val="宋体"/>
        <family val="3"/>
        <charset val="134"/>
      </rPr>
      <t>新增专项债券</t>
    </r>
  </si>
  <si>
    <r>
      <t>28-2023</t>
    </r>
    <r>
      <rPr>
        <b/>
        <sz val="18"/>
        <color theme="1"/>
        <rFont val="宋体"/>
        <family val="3"/>
        <charset val="134"/>
      </rPr>
      <t>年南华县地方政府债券使用情况表</t>
    </r>
    <phoneticPr fontId="65" type="noConversion"/>
  </si>
  <si>
    <r>
      <t>29-2023</t>
    </r>
    <r>
      <rPr>
        <b/>
        <sz val="18"/>
        <color theme="1"/>
        <rFont val="SimSun"/>
        <charset val="134"/>
      </rPr>
      <t>年南华县地方政府债务发行及还本付息表</t>
    </r>
    <phoneticPr fontId="65" type="noConversion"/>
  </si>
  <si>
    <r>
      <rPr>
        <sz val="11"/>
        <color theme="1"/>
        <rFont val="SimSun"/>
        <charset val="134"/>
      </rPr>
      <t>一、</t>
    </r>
    <r>
      <rPr>
        <sz val="11"/>
        <color theme="1"/>
        <rFont val="Times New Roman"/>
        <family val="1"/>
      </rPr>
      <t>2022</t>
    </r>
    <r>
      <rPr>
        <sz val="11"/>
        <color theme="1"/>
        <rFont val="SimSun"/>
        <charset val="134"/>
      </rPr>
      <t>年末地方政府债务余额</t>
    </r>
  </si>
  <si>
    <r>
      <t xml:space="preserve">  </t>
    </r>
    <r>
      <rPr>
        <sz val="11"/>
        <color theme="1"/>
        <rFont val="SimSun"/>
        <charset val="134"/>
      </rPr>
      <t>其中：一般债务</t>
    </r>
  </si>
  <si>
    <r>
      <t xml:space="preserve">     </t>
    </r>
    <r>
      <rPr>
        <sz val="11"/>
        <color theme="1"/>
        <rFont val="SimSun"/>
        <charset val="134"/>
      </rPr>
      <t>专项债务</t>
    </r>
  </si>
  <si>
    <r>
      <rPr>
        <sz val="11"/>
        <color theme="1"/>
        <rFont val="SimSun"/>
        <charset val="134"/>
      </rPr>
      <t>二、</t>
    </r>
    <r>
      <rPr>
        <sz val="11"/>
        <color theme="1"/>
        <rFont val="Times New Roman"/>
        <family val="1"/>
      </rPr>
      <t>2022</t>
    </r>
    <r>
      <rPr>
        <sz val="11"/>
        <color theme="1"/>
        <rFont val="SimSun"/>
        <charset val="134"/>
      </rPr>
      <t>年地方政府债务限额</t>
    </r>
  </si>
  <si>
    <r>
      <rPr>
        <sz val="11"/>
        <color theme="1"/>
        <rFont val="SimSun"/>
        <charset val="134"/>
      </rPr>
      <t>三、</t>
    </r>
    <r>
      <rPr>
        <sz val="11"/>
        <color theme="1"/>
        <rFont val="Times New Roman"/>
        <family val="1"/>
      </rPr>
      <t>2023</t>
    </r>
    <r>
      <rPr>
        <sz val="11"/>
        <color theme="1"/>
        <rFont val="SimSun"/>
        <charset val="134"/>
      </rPr>
      <t>年地方政府债务发行决算数</t>
    </r>
  </si>
  <si>
    <r>
      <t xml:space="preserve">     </t>
    </r>
    <r>
      <rPr>
        <sz val="11"/>
        <color theme="1"/>
        <rFont val="SimSun"/>
        <charset val="134"/>
      </rPr>
      <t>新增一般债券发行额</t>
    </r>
  </si>
  <si>
    <r>
      <t xml:space="preserve">     </t>
    </r>
    <r>
      <rPr>
        <sz val="11"/>
        <color theme="1"/>
        <rFont val="SimSun"/>
        <charset val="134"/>
      </rPr>
      <t>再融资一般债券发行额</t>
    </r>
  </si>
  <si>
    <r>
      <t xml:space="preserve">     </t>
    </r>
    <r>
      <rPr>
        <sz val="11"/>
        <color theme="1"/>
        <rFont val="SimSun"/>
        <charset val="134"/>
      </rPr>
      <t>新增专项债券发行额</t>
    </r>
  </si>
  <si>
    <r>
      <t xml:space="preserve">     </t>
    </r>
    <r>
      <rPr>
        <sz val="11"/>
        <color theme="1"/>
        <rFont val="SimSun"/>
        <charset val="134"/>
      </rPr>
      <t>再融资专项债券发行额</t>
    </r>
  </si>
  <si>
    <r>
      <rPr>
        <sz val="11"/>
        <color theme="1"/>
        <rFont val="SimSun"/>
        <charset val="134"/>
      </rPr>
      <t>五、</t>
    </r>
    <r>
      <rPr>
        <sz val="11"/>
        <color theme="1"/>
        <rFont val="Times New Roman"/>
        <family val="1"/>
      </rPr>
      <t>2023</t>
    </r>
    <r>
      <rPr>
        <sz val="11"/>
        <color theme="1"/>
        <rFont val="SimSun"/>
        <charset val="134"/>
      </rPr>
      <t>年地方政府债务付息决算数</t>
    </r>
  </si>
  <si>
    <r>
      <t xml:space="preserve">     </t>
    </r>
    <r>
      <rPr>
        <sz val="11"/>
        <color theme="1"/>
        <rFont val="SimSun"/>
        <charset val="134"/>
      </rPr>
      <t>一般债务</t>
    </r>
  </si>
  <si>
    <r>
      <rPr>
        <sz val="11"/>
        <color theme="1"/>
        <rFont val="SimSun"/>
        <charset val="134"/>
      </rPr>
      <t>六、</t>
    </r>
    <r>
      <rPr>
        <sz val="11"/>
        <color theme="1"/>
        <rFont val="Times New Roman"/>
        <family val="1"/>
      </rPr>
      <t>2023</t>
    </r>
    <r>
      <rPr>
        <sz val="11"/>
        <color theme="1"/>
        <rFont val="SimSun"/>
        <charset val="134"/>
      </rPr>
      <t>年末地方政府债务余额决算数</t>
    </r>
  </si>
  <si>
    <r>
      <rPr>
        <sz val="11"/>
        <color theme="1"/>
        <rFont val="SimSun"/>
        <charset val="134"/>
      </rPr>
      <t>七、</t>
    </r>
    <r>
      <rPr>
        <sz val="11"/>
        <color theme="1"/>
        <rFont val="Times New Roman"/>
        <family val="1"/>
      </rPr>
      <t>2023</t>
    </r>
    <r>
      <rPr>
        <sz val="11"/>
        <color theme="1"/>
        <rFont val="SimSun"/>
        <charset val="134"/>
      </rPr>
      <t>年地方政府债务限额</t>
    </r>
  </si>
  <si>
    <r>
      <rPr>
        <sz val="12"/>
        <color rgb="FF000000"/>
        <rFont val="宋体"/>
        <family val="3"/>
        <charset val="134"/>
      </rPr>
      <t>南华县</t>
    </r>
    <r>
      <rPr>
        <sz val="12"/>
        <color rgb="FF000000"/>
        <rFont val="Times New Roman"/>
        <family val="1"/>
      </rPr>
      <t>2022</t>
    </r>
    <r>
      <rPr>
        <sz val="12"/>
        <color rgb="FF000000"/>
        <rFont val="宋体"/>
        <family val="3"/>
        <charset val="134"/>
      </rPr>
      <t>年农产品</t>
    </r>
    <r>
      <rPr>
        <sz val="12"/>
        <color rgb="FF000000"/>
        <rFont val="Times New Roman"/>
        <family val="1"/>
      </rPr>
      <t>“</t>
    </r>
    <r>
      <rPr>
        <sz val="12"/>
        <color rgb="FF000000"/>
        <rFont val="宋体"/>
        <family val="3"/>
        <charset val="134"/>
      </rPr>
      <t>三品一标</t>
    </r>
    <r>
      <rPr>
        <sz val="12"/>
        <color rgb="FF000000"/>
        <rFont val="Times New Roman"/>
        <family val="1"/>
      </rPr>
      <t>”</t>
    </r>
    <r>
      <rPr>
        <sz val="12"/>
        <color rgb="FF000000"/>
        <rFont val="宋体"/>
        <family val="3"/>
        <charset val="134"/>
      </rPr>
      <t>以奖代补扶持项目绩效评价自评报告</t>
    </r>
    <phoneticPr fontId="65" type="noConversion"/>
  </si>
  <si>
    <t>https://www.ynnh.gov.cn/info/egovinfo/1007/overt_centent/nhxncj-/2022-1130004.htm</t>
    <phoneticPr fontId="65" type="noConversion"/>
  </si>
  <si>
    <r>
      <rPr>
        <sz val="12"/>
        <color rgb="FF000000"/>
        <rFont val="宋体"/>
        <family val="3"/>
        <charset val="134"/>
      </rPr>
      <t>南华县</t>
    </r>
    <r>
      <rPr>
        <sz val="12"/>
        <color rgb="FF000000"/>
        <rFont val="Times New Roman"/>
        <family val="1"/>
      </rPr>
      <t>2019</t>
    </r>
    <r>
      <rPr>
        <sz val="12"/>
        <color rgb="FF000000"/>
        <rFont val="宋体"/>
        <family val="3"/>
        <charset val="134"/>
      </rPr>
      <t>年度楚雄州农村</t>
    </r>
    <r>
      <rPr>
        <sz val="12"/>
        <color rgb="FF000000"/>
        <rFont val="Times New Roman"/>
        <family val="1"/>
      </rPr>
      <t>“</t>
    </r>
    <r>
      <rPr>
        <sz val="12"/>
        <color rgb="FF000000"/>
        <rFont val="宋体"/>
        <family val="3"/>
        <charset val="134"/>
      </rPr>
      <t>厕所革命</t>
    </r>
    <r>
      <rPr>
        <sz val="12"/>
        <color rgb="FF000000"/>
        <rFont val="Times New Roman"/>
        <family val="1"/>
      </rPr>
      <t>”</t>
    </r>
    <r>
      <rPr>
        <sz val="12"/>
        <color rgb="FF000000"/>
        <rFont val="宋体"/>
        <family val="3"/>
        <charset val="134"/>
      </rPr>
      <t>州级配套资金项目支出绩效评价自评报告</t>
    </r>
    <phoneticPr fontId="65" type="noConversion"/>
  </si>
  <si>
    <t>https://www.ynnh.gov.cn/info/egovinfo/1007/overt_centent/nhxncj-/2023-0208001.htm</t>
    <phoneticPr fontId="65" type="noConversion"/>
  </si>
  <si>
    <r>
      <rPr>
        <sz val="12"/>
        <color rgb="FF000000"/>
        <rFont val="宋体"/>
        <family val="3"/>
        <charset val="134"/>
      </rPr>
      <t>南华县</t>
    </r>
    <r>
      <rPr>
        <sz val="12"/>
        <color rgb="FF000000"/>
        <rFont val="Times New Roman"/>
        <family val="1"/>
      </rPr>
      <t xml:space="preserve"> 2021 </t>
    </r>
    <r>
      <rPr>
        <sz val="12"/>
        <color rgb="FF000000"/>
        <rFont val="宋体"/>
        <family val="3"/>
        <charset val="134"/>
      </rPr>
      <t>年农村无害化化粪池改造项目支出绩效评价报告</t>
    </r>
    <phoneticPr fontId="65" type="noConversion"/>
  </si>
  <si>
    <t>https://www.ynnh.gov.cn/info/egovinfo/1007/overt_centent/nhxncj-/2023-1109007.htm</t>
    <phoneticPr fontId="65" type="noConversion"/>
  </si>
  <si>
    <r>
      <rPr>
        <sz val="12"/>
        <color rgb="FF000000"/>
        <rFont val="宋体"/>
        <family val="3"/>
        <charset val="134"/>
      </rPr>
      <t>南华县</t>
    </r>
    <r>
      <rPr>
        <sz val="12"/>
        <color rgb="FF000000"/>
        <rFont val="Times New Roman"/>
        <family val="1"/>
      </rPr>
      <t>2022</t>
    </r>
    <r>
      <rPr>
        <sz val="12"/>
        <color rgb="FF000000"/>
        <rFont val="宋体"/>
        <family val="3"/>
        <charset val="134"/>
      </rPr>
      <t>年农民专业合作社考核以奖代补扶持项目绩效评价自评报告</t>
    </r>
    <phoneticPr fontId="65" type="noConversion"/>
  </si>
  <si>
    <t>https://www.ynnh.gov.cn/info/egovinfo/1007/overt_centent/nhxncj-/2022-1130003.htm</t>
    <phoneticPr fontId="65" type="noConversion"/>
  </si>
  <si>
    <r>
      <rPr>
        <sz val="12"/>
        <color rgb="FF000000"/>
        <rFont val="宋体"/>
        <family val="3"/>
        <charset val="134"/>
      </rPr>
      <t>南华县</t>
    </r>
    <r>
      <rPr>
        <sz val="12"/>
        <color rgb="FF000000"/>
        <rFont val="Times New Roman"/>
        <family val="1"/>
      </rPr>
      <t>2022</t>
    </r>
    <r>
      <rPr>
        <sz val="12"/>
        <color rgb="FF000000"/>
        <rFont val="宋体"/>
        <family val="3"/>
        <charset val="134"/>
      </rPr>
      <t>年农村人居环境整治提升</t>
    </r>
    <r>
      <rPr>
        <sz val="12"/>
        <color rgb="FF000000"/>
        <rFont val="Times New Roman"/>
        <family val="1"/>
      </rPr>
      <t>“</t>
    </r>
    <r>
      <rPr>
        <sz val="12"/>
        <color rgb="FF000000"/>
        <rFont val="宋体"/>
        <family val="3"/>
        <charset val="134"/>
      </rPr>
      <t>美丽村庄</t>
    </r>
    <r>
      <rPr>
        <sz val="12"/>
        <color rgb="FF000000"/>
        <rFont val="Times New Roman"/>
        <family val="1"/>
      </rPr>
      <t>”</t>
    </r>
    <r>
      <rPr>
        <sz val="12"/>
        <color rgb="FF000000"/>
        <rFont val="宋体"/>
        <family val="3"/>
        <charset val="134"/>
      </rPr>
      <t>建设项目绩效评价自评报告</t>
    </r>
    <phoneticPr fontId="65" type="noConversion"/>
  </si>
  <si>
    <t>https://www.ynnh.gov.cn/info/egovinfo/1007/overt_centent/nhxncj-/2022-1130005.htm</t>
    <phoneticPr fontId="65" type="noConversion"/>
  </si>
  <si>
    <t xml:space="preserve">    一是聚焦事前评估。2023年全县各部门在申报项目时，围绕预期产出目标、预期效益目标、预期满意度目标等指标开展评估，把好财政资金事前“关”。2023年各部门申报项目947个，申报总额33.41亿元，2023年预算安排数4.55亿元。
二是注重绩效监控。在支出过程和项目执行中，按照“双监控”全覆盖的要求对县级项目资金开展绩效运行监控。对监控中发现的问题及时反馈、督促整改、纠偏止损，确保绩效目标如期保质保量实现。
三是深化绩效评价。在资金使用和项目完成后，及时组织单位对县本级项目开展绩效自评，涉及资金22,813万元，涉及单位119个（含二级预算单位46个）。在自评基础上，选取了南华县城市综合体建设项目、云南·南华野生菌加工产业园建设项目、楚雄国家高新技术产业开发区南华拓展区建设项目、南华县物流集散中心建设项目等4个专项债券项目开展重点项目绩效评价，涉及资金148,068万元。
四是强化结果应用。坚持“评用结合、有评必用”原则，对绩效评价中发现的问题逐项通报，列出问题清单，并向相关单位发送问题整改函，督促相关部门单位明确整改任务、整改措施、整改时限，并对绩效评价为一般和差的项目，扣减下一年度部门项目预算资金或不再安排预算资金，实现评价结果和预算安排的有效结合，提高预算绩效管理水平。</t>
    <phoneticPr fontId="65" type="noConversion"/>
  </si>
  <si>
    <r>
      <t xml:space="preserve">    2023</t>
    </r>
    <r>
      <rPr>
        <sz val="12"/>
        <color theme="1"/>
        <rFont val="宋体"/>
        <family val="3"/>
        <charset val="134"/>
      </rPr>
      <t>年全县一般公共预算中，州财政共计补助我县</t>
    </r>
    <r>
      <rPr>
        <sz val="12"/>
        <color theme="1"/>
        <rFont val="Times New Roman"/>
        <family val="1"/>
      </rPr>
      <t>193898</t>
    </r>
    <r>
      <rPr>
        <sz val="12"/>
        <color theme="1"/>
        <rFont val="宋体"/>
        <family val="3"/>
        <charset val="134"/>
      </rPr>
      <t>万元，增长</t>
    </r>
    <r>
      <rPr>
        <sz val="12"/>
        <color theme="1"/>
        <rFont val="Times New Roman"/>
        <family val="1"/>
      </rPr>
      <t>8.8%</t>
    </r>
    <r>
      <rPr>
        <sz val="12"/>
        <color theme="1"/>
        <rFont val="宋体"/>
        <family val="3"/>
        <charset val="134"/>
      </rPr>
      <t>。按照共同事权转移支付并计入一般性转移支付后，州对下一般性转移支付</t>
    </r>
    <r>
      <rPr>
        <sz val="12"/>
        <color theme="1"/>
        <rFont val="Times New Roman"/>
        <family val="1"/>
      </rPr>
      <t>138875</t>
    </r>
    <r>
      <rPr>
        <sz val="12"/>
        <color theme="1"/>
        <rFont val="宋体"/>
        <family val="3"/>
        <charset val="134"/>
      </rPr>
      <t>万元，占转移支付比重达</t>
    </r>
    <r>
      <rPr>
        <sz val="12"/>
        <color theme="1"/>
        <rFont val="Times New Roman"/>
        <family val="1"/>
      </rPr>
      <t>71.6%</t>
    </r>
    <r>
      <rPr>
        <sz val="12"/>
        <color theme="1"/>
        <rFont val="宋体"/>
        <family val="3"/>
        <charset val="134"/>
      </rPr>
      <t>。其中：均衡性转移支付</t>
    </r>
    <r>
      <rPr>
        <sz val="12"/>
        <color theme="1"/>
        <rFont val="Times New Roman"/>
        <family val="1"/>
      </rPr>
      <t>32293</t>
    </r>
    <r>
      <rPr>
        <sz val="12"/>
        <color theme="1"/>
        <rFont val="宋体"/>
        <family val="3"/>
        <charset val="134"/>
      </rPr>
      <t>万元，增长</t>
    </r>
    <r>
      <rPr>
        <sz val="12"/>
        <color theme="1"/>
        <rFont val="Times New Roman"/>
        <family val="1"/>
      </rPr>
      <t>9.2%</t>
    </r>
    <r>
      <rPr>
        <sz val="12"/>
        <color theme="1"/>
        <rFont val="宋体"/>
        <family val="3"/>
        <charset val="134"/>
      </rPr>
      <t>；县级基本财力保障机制奖补资金</t>
    </r>
    <r>
      <rPr>
        <sz val="12"/>
        <color theme="1"/>
        <rFont val="Times New Roman"/>
        <family val="1"/>
      </rPr>
      <t>7728</t>
    </r>
    <r>
      <rPr>
        <sz val="12"/>
        <color theme="1"/>
        <rFont val="宋体"/>
        <family val="3"/>
        <charset val="134"/>
      </rPr>
      <t>万元，增长</t>
    </r>
    <r>
      <rPr>
        <sz val="12"/>
        <color theme="1"/>
        <rFont val="Times New Roman"/>
        <family val="1"/>
      </rPr>
      <t>47.4%</t>
    </r>
    <r>
      <rPr>
        <sz val="12"/>
        <color theme="1"/>
        <rFont val="宋体"/>
        <family val="3"/>
        <charset val="134"/>
      </rPr>
      <t>，结算补助</t>
    </r>
    <r>
      <rPr>
        <sz val="12"/>
        <color theme="1"/>
        <rFont val="Times New Roman"/>
        <family val="1"/>
      </rPr>
      <t>4697</t>
    </r>
    <r>
      <rPr>
        <sz val="12"/>
        <color theme="1"/>
        <rFont val="宋体"/>
        <family val="3"/>
        <charset val="134"/>
      </rPr>
      <t>万元，下降</t>
    </r>
    <r>
      <rPr>
        <sz val="12"/>
        <color theme="1"/>
        <rFont val="Times New Roman"/>
        <family val="1"/>
      </rPr>
      <t>59.8%</t>
    </r>
    <r>
      <rPr>
        <sz val="12"/>
        <color theme="1"/>
        <rFont val="宋体"/>
        <family val="3"/>
        <charset val="134"/>
      </rPr>
      <t>，重点生态功能区转移支付补助</t>
    </r>
    <r>
      <rPr>
        <sz val="12"/>
        <color theme="1"/>
        <rFont val="Times New Roman"/>
        <family val="1"/>
      </rPr>
      <t>2557</t>
    </r>
    <r>
      <rPr>
        <sz val="12"/>
        <color theme="1"/>
        <rFont val="宋体"/>
        <family val="3"/>
        <charset val="134"/>
      </rPr>
      <t>万元，增长</t>
    </r>
    <r>
      <rPr>
        <sz val="12"/>
        <color theme="1"/>
        <rFont val="Times New Roman"/>
        <family val="1"/>
      </rPr>
      <t>7.9%</t>
    </r>
    <r>
      <rPr>
        <sz val="12"/>
        <color theme="1"/>
        <rFont val="宋体"/>
        <family val="3"/>
        <charset val="134"/>
      </rPr>
      <t>，巩固脱贫攻坚成果衔接乡村振兴转移支付</t>
    </r>
    <r>
      <rPr>
        <sz val="12"/>
        <color theme="1"/>
        <rFont val="Times New Roman"/>
        <family val="1"/>
      </rPr>
      <t>7969</t>
    </r>
    <r>
      <rPr>
        <sz val="12"/>
        <color theme="1"/>
        <rFont val="宋体"/>
        <family val="3"/>
        <charset val="134"/>
      </rPr>
      <t xml:space="preserve">万元。
</t>
    </r>
    <r>
      <rPr>
        <sz val="12"/>
        <color theme="1"/>
        <rFont val="Times New Roman"/>
        <family val="1"/>
      </rPr>
      <t xml:space="preserve">    2023</t>
    </r>
    <r>
      <rPr>
        <sz val="12"/>
        <color theme="1"/>
        <rFont val="宋体"/>
        <family val="3"/>
        <charset val="134"/>
      </rPr>
      <t>年政府性基金预算补助下级</t>
    </r>
    <r>
      <rPr>
        <sz val="12"/>
        <color theme="1"/>
        <rFont val="Times New Roman"/>
        <family val="1"/>
      </rPr>
      <t>2556</t>
    </r>
    <r>
      <rPr>
        <sz val="12"/>
        <color theme="1"/>
        <rFont val="宋体"/>
        <family val="3"/>
        <charset val="134"/>
      </rPr>
      <t>元，下降</t>
    </r>
    <r>
      <rPr>
        <sz val="12"/>
        <color theme="1"/>
        <rFont val="Times New Roman"/>
        <family val="1"/>
      </rPr>
      <t>0.96%
    2023</t>
    </r>
    <r>
      <rPr>
        <sz val="12"/>
        <color theme="1"/>
        <rFont val="宋体"/>
        <family val="3"/>
        <charset val="134"/>
      </rPr>
      <t>年国有资本经营预算补助下级</t>
    </r>
    <r>
      <rPr>
        <sz val="12"/>
        <color theme="1"/>
        <rFont val="Times New Roman"/>
        <family val="1"/>
      </rPr>
      <t>7</t>
    </r>
    <r>
      <rPr>
        <sz val="12"/>
        <color theme="1"/>
        <rFont val="宋体"/>
        <family val="3"/>
        <charset val="134"/>
      </rPr>
      <t>万元，与上年持平。</t>
    </r>
    <phoneticPr fontId="65" type="noConversion"/>
  </si>
  <si>
    <t>垃圾处理（城镇）</t>
    <phoneticPr fontId="65" type="noConversion"/>
  </si>
  <si>
    <t>防汛抗旱水利提升工程</t>
    <phoneticPr fontId="65" type="noConversion"/>
  </si>
  <si>
    <t>经县人大常委会批准南华2023年地方政府债务限额478477万元，县本级2023年地方政府债务限额478477万元。2023年全县共发行地方政府债券90540万元，其中：新增债券16400万元、再融资债券74140万元。新增专项债券分投向领域：垃圾处理（城镇）400万元，防汛抗旱水利提升工程16000万元。</t>
    <phoneticPr fontId="6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</si>
</sst>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76" formatCode="#,##0.000000"/>
    <numFmt numFmtId="177" formatCode="#,##0.0000_ "/>
    <numFmt numFmtId="178" formatCode="#,##0_ "/>
    <numFmt numFmtId="179" formatCode="#,##0.00_ ;\-#,##0.00;;"/>
    <numFmt numFmtId="180" formatCode="#,##0_ ;[Red]\-#,##0\ "/>
    <numFmt numFmtId="181" formatCode="0.0%"/>
    <numFmt numFmtId="182" formatCode="0_ "/>
    <numFmt numFmtId="183" formatCode="_ * #,##0_ ;_ * \-#,##0_ ;_ * &quot;-&quot;??_ ;_ @_ "/>
  </numFmts>
  <fonts count="103">
    <font>
      <sz val="11"/>
      <color rgb="FF000000"/>
      <name val="宋体"/>
      <charset val="134"/>
      <scheme val="minor"/>
    </font>
    <font>
      <sz val="11"/>
      <color theme="1"/>
      <name val="宋体"/>
      <family val="3"/>
      <charset val="134"/>
      <scheme val="minor"/>
    </font>
    <font>
      <b/>
      <sz val="18"/>
      <color theme="1"/>
      <name val="宋体"/>
      <family val="3"/>
      <charset val="134"/>
      <scheme val="minor"/>
    </font>
    <font>
      <b/>
      <sz val="11"/>
      <color theme="1"/>
      <name val="宋体"/>
      <family val="3"/>
      <charset val="134"/>
      <scheme val="minor"/>
    </font>
    <font>
      <sz val="12"/>
      <color rgb="FF000000"/>
      <name val="Times New Roman"/>
      <family val="1"/>
    </font>
    <font>
      <sz val="11"/>
      <name val="宋体"/>
      <family val="3"/>
      <charset val="134"/>
      <scheme val="minor"/>
    </font>
    <font>
      <sz val="12"/>
      <name val="Times New Roman"/>
      <family val="1"/>
    </font>
    <font>
      <sz val="11"/>
      <name val="宋体"/>
      <family val="3"/>
      <charset val="134"/>
      <scheme val="minor"/>
    </font>
    <font>
      <sz val="12"/>
      <name val="Times New Roman"/>
      <family val="1"/>
    </font>
    <font>
      <b/>
      <sz val="26"/>
      <color theme="1"/>
      <name val="宋体"/>
      <family val="3"/>
      <charset val="134"/>
      <scheme val="minor"/>
    </font>
    <font>
      <b/>
      <sz val="12"/>
      <color theme="1"/>
      <name val="宋体"/>
      <family val="3"/>
      <charset val="134"/>
      <scheme val="minor"/>
    </font>
    <font>
      <sz val="12"/>
      <color theme="1"/>
      <name val="Times New Roman"/>
      <family val="1"/>
    </font>
    <font>
      <sz val="12"/>
      <color theme="1"/>
      <name val="宋体"/>
      <family val="3"/>
      <charset val="134"/>
      <scheme val="minor"/>
    </font>
    <font>
      <b/>
      <sz val="18"/>
      <color theme="1"/>
      <name val="SimSun"/>
      <charset val="134"/>
    </font>
    <font>
      <sz val="9.75"/>
      <color theme="1"/>
      <name val="normal"/>
      <family val="1"/>
    </font>
    <font>
      <b/>
      <sz val="9.75"/>
      <color theme="1"/>
      <name val="SimSun"/>
      <charset val="134"/>
    </font>
    <font>
      <sz val="9.75"/>
      <color theme="1"/>
      <name val="SimSun"/>
      <charset val="134"/>
    </font>
    <font>
      <sz val="10"/>
      <color theme="1"/>
      <name val="宋体"/>
      <family val="3"/>
      <charset val="134"/>
    </font>
    <font>
      <sz val="11"/>
      <color theme="1"/>
      <name val="Times New Roman"/>
      <family val="1"/>
    </font>
    <font>
      <sz val="11"/>
      <color theme="1"/>
      <name val="宋体"/>
      <family val="3"/>
      <charset val="134"/>
    </font>
    <font>
      <b/>
      <sz val="18"/>
      <color theme="1"/>
      <name val="Times New Roman"/>
      <family val="1"/>
    </font>
    <font>
      <b/>
      <sz val="9.75"/>
      <color theme="1"/>
      <name val="Times New Roman"/>
      <family val="1"/>
    </font>
    <font>
      <sz val="10.5"/>
      <color theme="1"/>
      <name val="Times New Roman"/>
      <family val="1"/>
    </font>
    <font>
      <sz val="9.75"/>
      <color theme="1"/>
      <name val="Times New Roman"/>
      <family val="1"/>
    </font>
    <font>
      <sz val="11"/>
      <color indexed="8"/>
      <name val="宋体"/>
      <family val="3"/>
      <charset val="134"/>
      <scheme val="minor"/>
    </font>
    <font>
      <b/>
      <sz val="18"/>
      <color rgb="FF000000"/>
      <name val="宋体"/>
      <family val="3"/>
      <charset val="134"/>
    </font>
    <font>
      <sz val="9.75"/>
      <color rgb="FF000000"/>
      <name val="normal"/>
      <family val="1"/>
    </font>
    <font>
      <b/>
      <sz val="9.75"/>
      <color rgb="FF000000"/>
      <name val="SimSun"/>
      <charset val="134"/>
    </font>
    <font>
      <sz val="10"/>
      <name val="宋体"/>
      <family val="3"/>
      <charset val="134"/>
    </font>
    <font>
      <sz val="18"/>
      <name val="宋体"/>
      <family val="3"/>
      <charset val="134"/>
    </font>
    <font>
      <sz val="12"/>
      <name val="宋体"/>
      <family val="3"/>
      <charset val="134"/>
    </font>
    <font>
      <b/>
      <sz val="12"/>
      <name val="宋体"/>
      <family val="3"/>
      <charset val="134"/>
    </font>
    <font>
      <sz val="18"/>
      <name val="方正小标宋简体"/>
      <family val="4"/>
      <charset val="134"/>
    </font>
    <font>
      <sz val="18"/>
      <name val="Times New Roman"/>
      <family val="1"/>
    </font>
    <font>
      <sz val="11"/>
      <color indexed="9"/>
      <name val="宋体"/>
      <family val="3"/>
      <charset val="134"/>
      <scheme val="minor"/>
    </font>
    <font>
      <b/>
      <sz val="12"/>
      <name val="Times New Roman"/>
      <family val="1"/>
    </font>
    <font>
      <b/>
      <sz val="12"/>
      <color indexed="8"/>
      <name val="宋体"/>
      <family val="3"/>
      <charset val="134"/>
    </font>
    <font>
      <b/>
      <sz val="12"/>
      <color indexed="8"/>
      <name val="Times New Roman"/>
      <family val="1"/>
    </font>
    <font>
      <sz val="12"/>
      <color indexed="8"/>
      <name val="宋体"/>
      <family val="3"/>
      <charset val="134"/>
    </font>
    <font>
      <sz val="12"/>
      <color indexed="8"/>
      <name val="Times New Roman"/>
      <family val="1"/>
    </font>
    <font>
      <b/>
      <i/>
      <sz val="12"/>
      <color indexed="8"/>
      <name val="Times New Roman"/>
      <family val="1"/>
    </font>
    <font>
      <i/>
      <sz val="12"/>
      <color indexed="8"/>
      <name val="Times New Roman"/>
      <family val="1"/>
    </font>
    <font>
      <sz val="10"/>
      <color indexed="8"/>
      <name val="宋体"/>
      <family val="3"/>
      <charset val="134"/>
    </font>
    <font>
      <i/>
      <sz val="12"/>
      <name val="Times New Roman"/>
      <family val="1"/>
    </font>
    <font>
      <sz val="9"/>
      <color theme="1"/>
      <name val="宋体"/>
      <family val="3"/>
      <charset val="134"/>
    </font>
    <font>
      <sz val="12"/>
      <color theme="1"/>
      <name val="宋体"/>
      <family val="3"/>
      <charset val="134"/>
    </font>
    <font>
      <sz val="12"/>
      <color theme="1"/>
      <name val="Times New Roman"/>
      <family val="1"/>
    </font>
    <font>
      <sz val="12"/>
      <color rgb="FF000000"/>
      <name val="宋体"/>
      <family val="3"/>
      <charset val="134"/>
    </font>
    <font>
      <b/>
      <sz val="18"/>
      <color theme="1"/>
      <name val="宋体"/>
      <family val="3"/>
      <charset val="134"/>
    </font>
    <font>
      <b/>
      <sz val="10"/>
      <color theme="1"/>
      <name val="宋体"/>
      <family val="3"/>
      <charset val="134"/>
    </font>
    <font>
      <b/>
      <sz val="9.8000000000000007"/>
      <color theme="1"/>
      <name val="SimSun"/>
      <charset val="134"/>
    </font>
    <font>
      <b/>
      <sz val="9"/>
      <color theme="1"/>
      <name val="宋体"/>
      <family val="3"/>
      <charset val="134"/>
    </font>
    <font>
      <b/>
      <sz val="9.8000000000000007"/>
      <color rgb="FF000000"/>
      <name val="SimSun"/>
      <charset val="134"/>
    </font>
    <font>
      <sz val="10"/>
      <color rgb="FF000000"/>
      <name val="宋体"/>
      <family val="3"/>
      <charset val="134"/>
    </font>
    <font>
      <sz val="11"/>
      <color theme="1"/>
      <name val="等线"/>
      <family val="3"/>
      <charset val="134"/>
    </font>
    <font>
      <sz val="9"/>
      <color theme="1"/>
      <name val="微软雅黑"/>
      <family val="2"/>
      <charset val="134"/>
    </font>
    <font>
      <b/>
      <sz val="11"/>
      <color rgb="FF000000"/>
      <name val="宋体"/>
      <family val="3"/>
      <charset val="134"/>
      <scheme val="minor"/>
    </font>
    <font>
      <sz val="7.5"/>
      <color theme="1"/>
      <name val="normal"/>
      <family val="1"/>
    </font>
    <font>
      <b/>
      <sz val="11"/>
      <color rgb="FF000000"/>
      <name val="宋体"/>
      <family val="3"/>
      <charset val="134"/>
    </font>
    <font>
      <b/>
      <sz val="10"/>
      <color rgb="FF000000"/>
      <name val="宋体"/>
      <family val="3"/>
      <charset val="134"/>
    </font>
    <font>
      <b/>
      <sz val="11"/>
      <name val="Times New Roman"/>
      <family val="1"/>
    </font>
    <font>
      <sz val="11"/>
      <name val="Times New Roman"/>
      <family val="1"/>
    </font>
    <font>
      <b/>
      <sz val="18"/>
      <name val="Times New Roman"/>
      <family val="1"/>
    </font>
    <font>
      <sz val="11"/>
      <name val="宋体"/>
      <family val="3"/>
      <charset val="134"/>
    </font>
    <font>
      <u/>
      <sz val="11"/>
      <color rgb="FF0000FF"/>
      <name val="宋体"/>
      <family val="3"/>
      <charset val="134"/>
      <scheme val="minor"/>
    </font>
    <font>
      <sz val="9"/>
      <name val="宋体"/>
      <family val="3"/>
      <charset val="134"/>
      <scheme val="minor"/>
    </font>
    <font>
      <sz val="11"/>
      <color rgb="FF000000"/>
      <name val="Times New Roman"/>
      <family val="1"/>
    </font>
    <font>
      <b/>
      <sz val="9.8000000000000007"/>
      <color rgb="FF000000"/>
      <name val="Times New Roman"/>
      <family val="1"/>
    </font>
    <font>
      <sz val="10"/>
      <color rgb="FF000000"/>
      <name val="Times New Roman"/>
      <family val="1"/>
    </font>
    <font>
      <sz val="7.5"/>
      <color theme="1"/>
      <name val="Times New Roman"/>
      <family val="1"/>
    </font>
    <font>
      <sz val="9.8000000000000007"/>
      <color rgb="FF000000"/>
      <name val="Times New Roman"/>
      <family val="1"/>
    </font>
    <font>
      <sz val="9"/>
      <color theme="1"/>
      <name val="Times New Roman"/>
      <family val="1"/>
    </font>
    <font>
      <sz val="10"/>
      <color theme="1"/>
      <name val="Times New Roman"/>
      <family val="1"/>
    </font>
    <font>
      <b/>
      <sz val="9.8000000000000007"/>
      <color theme="1"/>
      <name val="Times New Roman"/>
      <family val="1"/>
    </font>
    <font>
      <b/>
      <sz val="10"/>
      <color theme="1"/>
      <name val="Times New Roman"/>
      <family val="1"/>
    </font>
    <font>
      <b/>
      <sz val="9"/>
      <color theme="1"/>
      <name val="Times New Roman"/>
      <family val="1"/>
    </font>
    <font>
      <b/>
      <sz val="10"/>
      <color rgb="FF000000"/>
      <name val="Times New Roman"/>
      <family val="1"/>
    </font>
    <font>
      <b/>
      <sz val="11"/>
      <color rgb="FF000000"/>
      <name val="Times New Roman"/>
      <family val="1"/>
    </font>
    <font>
      <sz val="11"/>
      <color rgb="FFFF0000"/>
      <name val="宋体"/>
      <family val="3"/>
      <charset val="134"/>
      <scheme val="minor"/>
    </font>
    <font>
      <sz val="10"/>
      <color rgb="FFFF0000"/>
      <name val="宋体"/>
      <family val="3"/>
      <charset val="134"/>
    </font>
    <font>
      <b/>
      <sz val="16"/>
      <color theme="1"/>
      <name val="Times New Roman"/>
      <family val="1"/>
    </font>
    <font>
      <b/>
      <sz val="16"/>
      <color theme="1"/>
      <name val="SimSun"/>
      <charset val="134"/>
    </font>
    <font>
      <b/>
      <sz val="9.75"/>
      <color theme="1"/>
      <name val="宋体"/>
      <family val="3"/>
      <charset val="134"/>
    </font>
    <font>
      <b/>
      <sz val="9.8000000000000007"/>
      <color rgb="FF000000"/>
      <name val="宋体"/>
      <family val="3"/>
      <charset val="134"/>
    </font>
    <font>
      <sz val="9.75"/>
      <color theme="1"/>
      <name val="宋体"/>
      <family val="3"/>
      <charset val="134"/>
    </font>
    <font>
      <b/>
      <sz val="11"/>
      <color theme="1"/>
      <name val="Times New Roman"/>
      <family val="1"/>
    </font>
    <font>
      <b/>
      <sz val="11"/>
      <color theme="1"/>
      <name val="宋体"/>
      <family val="3"/>
      <charset val="134"/>
    </font>
    <font>
      <b/>
      <sz val="10"/>
      <name val="宋体"/>
      <family val="3"/>
      <charset val="134"/>
    </font>
    <font>
      <b/>
      <sz val="10"/>
      <name val="Times New Roman"/>
      <family val="1"/>
    </font>
    <font>
      <b/>
      <sz val="10"/>
      <color indexed="8"/>
      <name val="Times New Roman"/>
      <family val="1"/>
    </font>
    <font>
      <sz val="10"/>
      <name val="Times New Roman"/>
      <family val="1"/>
    </font>
    <font>
      <sz val="10"/>
      <color indexed="8"/>
      <name val="Times New Roman"/>
      <family val="1"/>
    </font>
    <font>
      <i/>
      <sz val="10"/>
      <color indexed="8"/>
      <name val="Times New Roman"/>
      <family val="1"/>
    </font>
    <font>
      <sz val="10"/>
      <color indexed="9"/>
      <name val="Times New Roman"/>
      <family val="1"/>
    </font>
    <font>
      <sz val="11"/>
      <color rgb="FF000000"/>
      <name val="宋体"/>
      <family val="3"/>
      <charset val="134"/>
      <scheme val="minor"/>
    </font>
    <font>
      <sz val="9"/>
      <color rgb="FF000000"/>
      <name val="Times New Roman"/>
      <family val="1"/>
    </font>
    <font>
      <sz val="9.75"/>
      <color rgb="FF000000"/>
      <name val="Times New Roman"/>
      <family val="1"/>
    </font>
    <font>
      <b/>
      <sz val="9.75"/>
      <color rgb="FF000000"/>
      <name val="Times New Roman"/>
      <family val="1"/>
    </font>
    <font>
      <sz val="10.5"/>
      <color theme="1"/>
      <name val="宋体"/>
      <family val="3"/>
      <charset val="134"/>
    </font>
    <font>
      <sz val="11"/>
      <color indexed="8"/>
      <name val="Times New Roman"/>
      <family val="1"/>
    </font>
    <font>
      <sz val="11"/>
      <color theme="1"/>
      <name val="normal"/>
      <family val="1"/>
    </font>
    <font>
      <b/>
      <sz val="11"/>
      <color theme="1"/>
      <name val="SimSun"/>
      <charset val="134"/>
    </font>
    <font>
      <sz val="11"/>
      <color theme="1"/>
      <name val="SimSun"/>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s>
  <cellStyleXfs count="39">
    <xf numFmtId="0" fontId="0" fillId="0" borderId="0">
      <alignment vertical="top"/>
    </xf>
    <xf numFmtId="0" fontId="1" fillId="0" borderId="0">
      <alignment vertical="center"/>
    </xf>
    <xf numFmtId="0" fontId="30" fillId="0" borderId="0">
      <alignment vertical="center"/>
    </xf>
    <xf numFmtId="0" fontId="1" fillId="0" borderId="0">
      <alignment vertical="center"/>
    </xf>
    <xf numFmtId="0" fontId="64"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cellStyleXfs>
  <cellXfs count="401">
    <xf numFmtId="0" fontId="0" fillId="0" borderId="0" xfId="0" applyFont="1">
      <alignment vertical="top"/>
    </xf>
    <xf numFmtId="0" fontId="1" fillId="0" borderId="0" xfId="0" applyFont="1" applyFill="1" applyBorder="1" applyAlignment="1">
      <alignment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0" xfId="0" applyFont="1" applyAlignment="1">
      <alignment vertical="center"/>
    </xf>
    <xf numFmtId="0" fontId="13" fillId="2" borderId="0" xfId="0" applyFont="1" applyFill="1" applyAlignment="1">
      <alignment horizontal="center" vertical="center"/>
    </xf>
    <xf numFmtId="0" fontId="1" fillId="2" borderId="0" xfId="29" applyFont="1" applyFill="1">
      <alignment vertical="center"/>
    </xf>
    <xf numFmtId="0" fontId="15" fillId="2" borderId="2" xfId="0" applyFont="1" applyFill="1" applyBorder="1" applyAlignment="1">
      <alignment horizontal="center" vertical="center" wrapText="1"/>
    </xf>
    <xf numFmtId="0" fontId="18" fillId="0" borderId="0" xfId="0" applyFont="1" applyAlignment="1">
      <alignment vertical="center"/>
    </xf>
    <xf numFmtId="0" fontId="18" fillId="2" borderId="0" xfId="29" applyFont="1" applyFill="1">
      <alignment vertical="center"/>
    </xf>
    <xf numFmtId="177" fontId="21" fillId="2" borderId="2" xfId="0" applyNumberFormat="1" applyFont="1" applyFill="1" applyBorder="1" applyAlignment="1">
      <alignment horizontal="center" vertical="center" wrapText="1"/>
    </xf>
    <xf numFmtId="0" fontId="0" fillId="0" borderId="0" xfId="29" applyFont="1">
      <alignment vertical="center"/>
    </xf>
    <xf numFmtId="0" fontId="29" fillId="0" borderId="0" xfId="36" applyFont="1" applyFill="1" applyBorder="1" applyAlignment="1"/>
    <xf numFmtId="0" fontId="7" fillId="0" borderId="0" xfId="36" applyFont="1" applyFill="1" applyBorder="1" applyAlignment="1"/>
    <xf numFmtId="0" fontId="30" fillId="0" borderId="0" xfId="36" applyFont="1" applyFill="1" applyBorder="1" applyAlignment="1"/>
    <xf numFmtId="0" fontId="31" fillId="0" borderId="0" xfId="36" applyFont="1" applyFill="1" applyBorder="1" applyAlignment="1"/>
    <xf numFmtId="0" fontId="30" fillId="0" borderId="0" xfId="36" applyFill="1" applyBorder="1" applyAlignment="1">
      <alignment horizontal="left"/>
    </xf>
    <xf numFmtId="0" fontId="30" fillId="0" borderId="0" xfId="36" applyFill="1" applyBorder="1" applyAlignment="1"/>
    <xf numFmtId="0" fontId="8" fillId="0" borderId="0" xfId="36" applyFont="1" applyFill="1" applyBorder="1" applyAlignment="1"/>
    <xf numFmtId="0" fontId="7" fillId="0" borderId="0" xfId="37" applyFont="1" applyFill="1" applyBorder="1" applyAlignment="1">
      <alignment vertical="center"/>
    </xf>
    <xf numFmtId="0" fontId="24" fillId="0" borderId="0" xfId="37" applyFont="1" applyFill="1" applyBorder="1" applyAlignment="1">
      <alignment vertical="center"/>
    </xf>
    <xf numFmtId="0" fontId="34" fillId="0" borderId="0" xfId="37" applyFont="1" applyFill="1" applyBorder="1" applyAlignment="1">
      <alignment vertical="center"/>
    </xf>
    <xf numFmtId="180" fontId="7" fillId="0" borderId="0" xfId="37" applyNumberFormat="1" applyFont="1" applyFill="1" applyBorder="1" applyAlignment="1">
      <alignment horizontal="right" vertical="center"/>
    </xf>
    <xf numFmtId="180" fontId="31" fillId="0" borderId="1" xfId="37" applyNumberFormat="1" applyFont="1" applyFill="1" applyBorder="1" applyAlignment="1">
      <alignment horizontal="center" vertical="center" wrapText="1"/>
    </xf>
    <xf numFmtId="49" fontId="36" fillId="0" borderId="9" xfId="0" applyNumberFormat="1" applyFont="1" applyFill="1" applyBorder="1" applyAlignment="1">
      <alignment horizontal="left" vertical="center" wrapText="1"/>
    </xf>
    <xf numFmtId="178" fontId="37" fillId="0" borderId="9" xfId="0" applyNumberFormat="1" applyFont="1" applyFill="1" applyBorder="1" applyAlignment="1">
      <alignment horizontal="right" vertical="center" wrapText="1"/>
    </xf>
    <xf numFmtId="181" fontId="35" fillId="0" borderId="1" xfId="5" applyNumberFormat="1" applyFont="1" applyFill="1" applyBorder="1" applyAlignment="1">
      <alignment vertical="center" wrapText="1"/>
    </xf>
    <xf numFmtId="181" fontId="35" fillId="0" borderId="1" xfId="5" applyNumberFormat="1" applyFont="1" applyFill="1" applyBorder="1" applyAlignment="1" applyProtection="1">
      <alignment horizontal="right" vertical="center" wrapText="1"/>
    </xf>
    <xf numFmtId="49" fontId="38" fillId="0" borderId="9" xfId="0" applyNumberFormat="1" applyFont="1" applyFill="1" applyBorder="1" applyAlignment="1">
      <alignment horizontal="left" vertical="center" wrapText="1"/>
    </xf>
    <xf numFmtId="178" fontId="8" fillId="0" borderId="9" xfId="0" applyNumberFormat="1" applyFont="1" applyFill="1" applyBorder="1" applyAlignment="1">
      <alignment horizontal="right" vertical="center" wrapText="1"/>
    </xf>
    <xf numFmtId="178" fontId="39" fillId="0" borderId="9" xfId="0" applyNumberFormat="1" applyFont="1" applyFill="1" applyBorder="1" applyAlignment="1">
      <alignment horizontal="right" vertical="center" wrapText="1"/>
    </xf>
    <xf numFmtId="181" fontId="8" fillId="0" borderId="1" xfId="5" applyNumberFormat="1" applyFont="1" applyFill="1" applyBorder="1" applyAlignment="1">
      <alignment vertical="center" wrapText="1"/>
    </xf>
    <xf numFmtId="181" fontId="8" fillId="0" borderId="1" xfId="5" applyNumberFormat="1" applyFont="1" applyFill="1" applyBorder="1" applyAlignment="1" applyProtection="1">
      <alignment horizontal="right" vertical="center" wrapText="1"/>
    </xf>
    <xf numFmtId="178" fontId="37" fillId="0" borderId="10" xfId="0" applyNumberFormat="1" applyFont="1" applyFill="1" applyBorder="1" applyAlignment="1">
      <alignment horizontal="right" vertical="center" wrapText="1"/>
    </xf>
    <xf numFmtId="178" fontId="40" fillId="0" borderId="10" xfId="0" applyNumberFormat="1" applyFont="1" applyFill="1" applyBorder="1" applyAlignment="1">
      <alignment horizontal="right" vertical="center" wrapText="1"/>
    </xf>
    <xf numFmtId="178" fontId="39" fillId="0" borderId="1" xfId="0" applyNumberFormat="1" applyFont="1" applyFill="1" applyBorder="1" applyAlignment="1">
      <alignment horizontal="right" vertical="center" wrapText="1"/>
    </xf>
    <xf numFmtId="178" fontId="41" fillId="0" borderId="1" xfId="0" applyNumberFormat="1" applyFont="1" applyFill="1" applyBorder="1" applyAlignment="1">
      <alignment horizontal="right" vertical="center" wrapText="1"/>
    </xf>
    <xf numFmtId="178" fontId="37" fillId="0" borderId="1" xfId="0" applyNumberFormat="1" applyFont="1" applyFill="1" applyBorder="1" applyAlignment="1">
      <alignment horizontal="right" vertical="center" wrapText="1"/>
    </xf>
    <xf numFmtId="178" fontId="41" fillId="3" borderId="1" xfId="0" applyNumberFormat="1" applyFont="1" applyFill="1" applyBorder="1" applyAlignment="1">
      <alignment horizontal="right" vertical="center" wrapText="1"/>
    </xf>
    <xf numFmtId="178" fontId="8" fillId="0" borderId="1" xfId="38" applyNumberFormat="1" applyFont="1" applyFill="1" applyBorder="1" applyAlignment="1">
      <alignment horizontal="right" vertical="center" wrapText="1"/>
    </xf>
    <xf numFmtId="178" fontId="39" fillId="0" borderId="10" xfId="0" applyNumberFormat="1" applyFont="1" applyFill="1" applyBorder="1" applyAlignment="1">
      <alignment horizontal="right" vertical="center" wrapText="1"/>
    </xf>
    <xf numFmtId="49" fontId="36" fillId="0" borderId="9" xfId="0" applyNumberFormat="1" applyFont="1" applyFill="1" applyBorder="1" applyAlignment="1">
      <alignment horizontal="justify" vertical="center"/>
    </xf>
    <xf numFmtId="0" fontId="31" fillId="0" borderId="0" xfId="36" applyFont="1" applyFill="1" applyBorder="1" applyAlignment="1">
      <alignment horizontal="left" vertical="center"/>
    </xf>
    <xf numFmtId="179" fontId="42" fillId="0" borderId="1" xfId="0" applyNumberFormat="1" applyFont="1" applyFill="1" applyBorder="1" applyAlignment="1">
      <alignment horizontal="left" vertical="center"/>
    </xf>
    <xf numFmtId="0" fontId="31" fillId="0" borderId="6" xfId="36" applyFont="1" applyFill="1" applyBorder="1" applyAlignment="1">
      <alignment horizontal="left" vertical="center"/>
    </xf>
    <xf numFmtId="178" fontId="35" fillId="0" borderId="6" xfId="36" applyNumberFormat="1" applyFont="1" applyFill="1" applyBorder="1" applyAlignment="1">
      <alignment vertical="center"/>
    </xf>
    <xf numFmtId="0" fontId="30" fillId="0" borderId="0" xfId="36" applyFont="1" applyFill="1" applyBorder="1" applyAlignment="1">
      <alignment horizontal="left" vertical="center"/>
    </xf>
    <xf numFmtId="0" fontId="38" fillId="0" borderId="0" xfId="0" applyFont="1" applyFill="1" applyBorder="1" applyAlignment="1"/>
    <xf numFmtId="0" fontId="31" fillId="0" borderId="0" xfId="36" applyFont="1" applyFill="1" applyBorder="1" applyAlignment="1">
      <alignment vertical="center"/>
    </xf>
    <xf numFmtId="178" fontId="30" fillId="0" borderId="0" xfId="36" applyNumberFormat="1" applyFill="1" applyBorder="1" applyAlignment="1">
      <alignment vertical="center"/>
    </xf>
    <xf numFmtId="0" fontId="7" fillId="0" borderId="0" xfId="36" applyFont="1" applyFill="1" applyBorder="1" applyAlignment="1">
      <alignment vertical="center"/>
    </xf>
    <xf numFmtId="49" fontId="31" fillId="0" borderId="1" xfId="38" applyNumberFormat="1" applyFont="1" applyFill="1" applyBorder="1" applyAlignment="1" applyProtection="1">
      <alignment vertical="center" wrapText="1"/>
    </xf>
    <xf numFmtId="181" fontId="37" fillId="0" borderId="1" xfId="5" applyNumberFormat="1" applyFont="1" applyFill="1" applyBorder="1" applyAlignment="1">
      <alignment vertical="center" wrapText="1"/>
    </xf>
    <xf numFmtId="181" fontId="37" fillId="0" borderId="1" xfId="5" applyNumberFormat="1" applyFont="1" applyFill="1" applyBorder="1" applyAlignment="1" applyProtection="1">
      <alignment horizontal="right" vertical="center" wrapText="1"/>
    </xf>
    <xf numFmtId="49" fontId="8" fillId="0" borderId="1" xfId="38" applyNumberFormat="1" applyFont="1" applyFill="1" applyBorder="1" applyAlignment="1" applyProtection="1">
      <alignment vertical="center" wrapText="1"/>
    </xf>
    <xf numFmtId="181" fontId="39" fillId="0" borderId="1" xfId="5" applyNumberFormat="1" applyFont="1" applyFill="1" applyBorder="1" applyAlignment="1">
      <alignment vertical="center" wrapText="1"/>
    </xf>
    <xf numFmtId="181" fontId="39" fillId="0" borderId="1" xfId="5" applyNumberFormat="1" applyFont="1" applyFill="1" applyBorder="1" applyAlignment="1" applyProtection="1">
      <alignment horizontal="right" vertical="center" wrapText="1"/>
    </xf>
    <xf numFmtId="178" fontId="8" fillId="0" borderId="1" xfId="2" applyNumberFormat="1" applyFont="1" applyFill="1" applyBorder="1" applyAlignment="1">
      <alignment vertical="center"/>
    </xf>
    <xf numFmtId="178" fontId="43" fillId="0" borderId="1" xfId="2" applyNumberFormat="1" applyFont="1" applyBorder="1" applyAlignment="1">
      <alignment vertical="center"/>
    </xf>
    <xf numFmtId="178" fontId="35" fillId="0" borderId="1" xfId="2" applyNumberFormat="1" applyFont="1" applyFill="1" applyBorder="1" applyAlignment="1">
      <alignment vertical="center"/>
    </xf>
    <xf numFmtId="178" fontId="8" fillId="0" borderId="1" xfId="2" applyNumberFormat="1" applyFont="1" applyFill="1" applyBorder="1" applyAlignment="1">
      <alignment horizontal="right" vertical="center"/>
    </xf>
    <xf numFmtId="178" fontId="8" fillId="0" borderId="1" xfId="2" applyNumberFormat="1" applyFont="1" applyBorder="1" applyAlignment="1">
      <alignment vertical="center"/>
    </xf>
    <xf numFmtId="178" fontId="35" fillId="0" borderId="1" xfId="2" applyNumberFormat="1" applyFont="1" applyFill="1" applyBorder="1" applyAlignment="1">
      <alignment horizontal="right" vertical="center" wrapText="1"/>
    </xf>
    <xf numFmtId="178" fontId="8" fillId="0" borderId="1" xfId="2" applyNumberFormat="1" applyFont="1" applyBorder="1" applyAlignment="1">
      <alignment horizontal="right" vertical="center" wrapText="1"/>
    </xf>
    <xf numFmtId="182" fontId="39" fillId="0" borderId="9" xfId="0" applyNumberFormat="1" applyFont="1" applyFill="1" applyBorder="1" applyAlignment="1">
      <alignment horizontal="right" vertical="center" wrapText="1"/>
    </xf>
    <xf numFmtId="182" fontId="39" fillId="0" borderId="1" xfId="0" applyNumberFormat="1" applyFont="1" applyFill="1" applyBorder="1" applyAlignment="1">
      <alignment horizontal="right" vertical="center" wrapText="1"/>
    </xf>
    <xf numFmtId="182" fontId="39" fillId="0" borderId="10" xfId="0" applyNumberFormat="1" applyFont="1" applyFill="1" applyBorder="1" applyAlignment="1">
      <alignment horizontal="right" vertical="center" wrapText="1"/>
    </xf>
    <xf numFmtId="0" fontId="35" fillId="0" borderId="1" xfId="0" applyNumberFormat="1" applyFont="1" applyFill="1" applyBorder="1" applyAlignment="1" applyProtection="1">
      <alignment horizontal="center" vertical="center" wrapText="1"/>
    </xf>
    <xf numFmtId="49" fontId="31" fillId="0" borderId="11" xfId="0" applyNumberFormat="1" applyFont="1" applyFill="1" applyBorder="1" applyAlignment="1" applyProtection="1">
      <alignment vertical="center" wrapText="1"/>
    </xf>
    <xf numFmtId="180" fontId="37" fillId="0" borderId="1" xfId="0" applyNumberFormat="1" applyFont="1" applyFill="1" applyBorder="1" applyAlignment="1">
      <alignment horizontal="right" vertical="center" wrapText="1"/>
    </xf>
    <xf numFmtId="49" fontId="30" fillId="0" borderId="1" xfId="0" applyNumberFormat="1" applyFont="1" applyFill="1" applyBorder="1" applyAlignment="1" applyProtection="1">
      <alignment horizontal="left" vertical="center" wrapText="1"/>
    </xf>
    <xf numFmtId="49" fontId="31" fillId="0" borderId="1" xfId="0" applyNumberFormat="1" applyFont="1" applyFill="1" applyBorder="1" applyAlignment="1" applyProtection="1">
      <alignment horizontal="justify" vertical="center" wrapText="1"/>
    </xf>
    <xf numFmtId="178" fontId="31" fillId="0" borderId="6" xfId="36" applyNumberFormat="1" applyFont="1" applyFill="1" applyBorder="1" applyAlignment="1">
      <alignment horizontal="justify" vertical="center"/>
    </xf>
    <xf numFmtId="178" fontId="8" fillId="0" borderId="6" xfId="36" applyNumberFormat="1" applyFont="1" applyFill="1" applyBorder="1" applyAlignment="1">
      <alignment vertical="center"/>
    </xf>
    <xf numFmtId="178" fontId="35" fillId="0" borderId="1" xfId="38" applyNumberFormat="1" applyFont="1" applyFill="1" applyBorder="1" applyAlignment="1">
      <alignment horizontal="right" vertical="center" wrapText="1"/>
    </xf>
    <xf numFmtId="181" fontId="35" fillId="0" borderId="12" xfId="5" applyNumberFormat="1" applyFont="1" applyFill="1" applyBorder="1" applyAlignment="1">
      <alignment vertical="center" wrapText="1"/>
    </xf>
    <xf numFmtId="178" fontId="8" fillId="0" borderId="1" xfId="36" applyNumberFormat="1" applyFont="1" applyFill="1" applyBorder="1" applyAlignment="1">
      <alignment vertical="center"/>
    </xf>
    <xf numFmtId="178" fontId="39" fillId="0" borderId="13" xfId="0" applyNumberFormat="1" applyFont="1" applyFill="1" applyBorder="1" applyAlignment="1">
      <alignment horizontal="right" vertical="center" wrapText="1"/>
    </xf>
    <xf numFmtId="181" fontId="8" fillId="0" borderId="12" xfId="5" applyNumberFormat="1" applyFont="1" applyFill="1" applyBorder="1" applyAlignment="1">
      <alignment vertical="center" wrapText="1"/>
    </xf>
    <xf numFmtId="178" fontId="8" fillId="0" borderId="14" xfId="38" applyNumberFormat="1" applyFont="1" applyFill="1" applyBorder="1" applyAlignment="1">
      <alignment horizontal="right" vertical="center" wrapText="1"/>
    </xf>
    <xf numFmtId="178" fontId="35" fillId="0" borderId="9" xfId="0" applyNumberFormat="1" applyFont="1" applyFill="1" applyBorder="1" applyAlignment="1">
      <alignment horizontal="right" vertical="center" wrapText="1"/>
    </xf>
    <xf numFmtId="178" fontId="11" fillId="0" borderId="9" xfId="0" applyNumberFormat="1" applyFont="1" applyFill="1" applyBorder="1" applyAlignment="1">
      <alignment horizontal="right" vertical="center" wrapText="1"/>
    </xf>
    <xf numFmtId="0" fontId="13" fillId="2" borderId="0" xfId="0" applyFont="1" applyFill="1" applyAlignment="1">
      <alignment horizontal="center" vertical="center" wrapText="1"/>
    </xf>
    <xf numFmtId="0" fontId="16" fillId="2" borderId="0" xfId="0" applyFont="1" applyFill="1" applyAlignment="1">
      <alignment horizontal="right" vertical="center" wrapText="1"/>
    </xf>
    <xf numFmtId="0" fontId="16" fillId="2" borderId="2" xfId="0" applyFont="1" applyFill="1" applyBorder="1" applyAlignment="1">
      <alignment horizontal="center" vertical="center"/>
    </xf>
    <xf numFmtId="3" fontId="16" fillId="2" borderId="2" xfId="0" applyNumberFormat="1" applyFont="1" applyFill="1" applyBorder="1" applyAlignment="1">
      <alignment vertical="center"/>
    </xf>
    <xf numFmtId="0" fontId="44" fillId="0" borderId="0" xfId="0" applyFont="1" applyProtection="1">
      <alignment vertical="top"/>
      <protection locked="0"/>
    </xf>
    <xf numFmtId="0" fontId="45" fillId="0" borderId="0" xfId="0" applyFont="1" applyAlignment="1"/>
    <xf numFmtId="0" fontId="17" fillId="2" borderId="0" xfId="0" applyFont="1" applyFill="1" applyAlignment="1">
      <alignment vertical="center" wrapText="1"/>
    </xf>
    <xf numFmtId="0" fontId="17" fillId="2" borderId="0" xfId="0" applyFont="1" applyFill="1" applyAlignment="1">
      <alignment horizontal="right" vertical="center" wrapText="1"/>
    </xf>
    <xf numFmtId="0" fontId="15" fillId="4" borderId="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6" fillId="0" borderId="1" xfId="29" applyFont="1" applyBorder="1" applyAlignment="1">
      <alignment horizontal="center" vertical="center"/>
    </xf>
    <xf numFmtId="3" fontId="46" fillId="0" borderId="1" xfId="29" applyNumberFormat="1" applyFont="1" applyBorder="1" applyAlignment="1"/>
    <xf numFmtId="0" fontId="16" fillId="4" borderId="1" xfId="0" applyFont="1" applyFill="1" applyBorder="1" applyAlignment="1">
      <alignment horizontal="center" vertical="center" wrapText="1"/>
    </xf>
    <xf numFmtId="3" fontId="46" fillId="4" borderId="1" xfId="0" applyNumberFormat="1" applyFont="1" applyFill="1" applyBorder="1" applyAlignment="1" applyProtection="1">
      <alignment horizontal="right" vertical="center" wrapText="1"/>
      <protection locked="0"/>
    </xf>
    <xf numFmtId="0" fontId="46" fillId="0" borderId="1" xfId="0" applyFont="1" applyBorder="1" applyAlignment="1"/>
    <xf numFmtId="0" fontId="47" fillId="0" borderId="0" xfId="0" applyFont="1" applyAlignment="1"/>
    <xf numFmtId="0" fontId="48" fillId="2" borderId="0" xfId="0" applyFont="1" applyFill="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181" fontId="17" fillId="4" borderId="17" xfId="0" applyNumberFormat="1" applyFont="1" applyFill="1" applyBorder="1" applyAlignment="1">
      <alignment horizontal="right" vertical="center" wrapText="1"/>
    </xf>
    <xf numFmtId="0" fontId="16" fillId="4" borderId="6" xfId="0" applyFont="1" applyFill="1" applyBorder="1" applyAlignment="1">
      <alignment vertical="center" wrapText="1"/>
    </xf>
    <xf numFmtId="0" fontId="15" fillId="4" borderId="6" xfId="0" applyFont="1" applyFill="1" applyBorder="1" applyAlignment="1">
      <alignment horizontal="center" vertical="center" wrapText="1"/>
    </xf>
    <xf numFmtId="0" fontId="50" fillId="4" borderId="2" xfId="29" applyFont="1" applyFill="1" applyBorder="1" applyAlignment="1">
      <alignment horizontal="center" vertical="center" wrapText="1"/>
    </xf>
    <xf numFmtId="0" fontId="17" fillId="4" borderId="2" xfId="29" applyFont="1" applyFill="1" applyBorder="1" applyAlignment="1">
      <alignment horizontal="left" vertical="center"/>
    </xf>
    <xf numFmtId="0" fontId="17" fillId="4" borderId="3" xfId="29" applyFont="1" applyFill="1" applyBorder="1" applyAlignment="1">
      <alignment horizontal="left" vertical="center"/>
    </xf>
    <xf numFmtId="0" fontId="51" fillId="0" borderId="0" xfId="0" applyFont="1" applyProtection="1">
      <alignment vertical="top"/>
      <protection locked="0"/>
    </xf>
    <xf numFmtId="181" fontId="49" fillId="4" borderId="17" xfId="0" applyNumberFormat="1" applyFont="1" applyFill="1" applyBorder="1" applyAlignment="1">
      <alignment horizontal="right" vertical="center" wrapText="1"/>
    </xf>
    <xf numFmtId="0" fontId="17" fillId="4" borderId="0" xfId="0" applyFont="1" applyFill="1" applyAlignment="1">
      <alignment vertical="center" wrapText="1"/>
    </xf>
    <xf numFmtId="0" fontId="17" fillId="4" borderId="0" xfId="0" applyFont="1" applyFill="1" applyAlignment="1">
      <alignment horizontal="right" vertical="center" wrapText="1"/>
    </xf>
    <xf numFmtId="3" fontId="16" fillId="4" borderId="17" xfId="0" applyNumberFormat="1" applyFont="1" applyFill="1" applyBorder="1" applyAlignment="1" applyProtection="1">
      <alignment horizontal="right" vertical="center" wrapText="1"/>
      <protection locked="0"/>
    </xf>
    <xf numFmtId="3" fontId="15" fillId="4" borderId="17" xfId="0" applyNumberFormat="1" applyFont="1" applyFill="1" applyBorder="1" applyAlignment="1" applyProtection="1">
      <alignment vertical="center" wrapText="1"/>
      <protection locked="0"/>
    </xf>
    <xf numFmtId="0" fontId="49" fillId="4" borderId="2" xfId="29" applyFont="1" applyFill="1" applyBorder="1" applyAlignment="1">
      <alignment horizontal="left" vertical="center"/>
    </xf>
    <xf numFmtId="0" fontId="0" fillId="0" borderId="0" xfId="0" applyFont="1" applyAlignment="1">
      <alignment vertical="center"/>
    </xf>
    <xf numFmtId="3" fontId="16" fillId="2" borderId="2" xfId="0" applyNumberFormat="1" applyFont="1" applyFill="1" applyBorder="1" applyAlignment="1" applyProtection="1">
      <alignment vertical="center"/>
      <protection locked="0"/>
    </xf>
    <xf numFmtId="181" fontId="16" fillId="2" borderId="2" xfId="0" applyNumberFormat="1" applyFont="1" applyFill="1" applyBorder="1" applyAlignment="1">
      <alignment vertical="center"/>
    </xf>
    <xf numFmtId="0" fontId="52" fillId="4" borderId="2" xfId="0" applyFont="1" applyFill="1" applyBorder="1" applyAlignment="1">
      <alignment horizontal="center" vertical="center" wrapText="1"/>
    </xf>
    <xf numFmtId="0" fontId="53" fillId="4" borderId="2" xfId="0" applyFont="1" applyFill="1" applyBorder="1" applyAlignment="1">
      <alignment horizontal="left" vertical="center"/>
    </xf>
    <xf numFmtId="0" fontId="16" fillId="2" borderId="2" xfId="0" applyFont="1" applyFill="1" applyBorder="1" applyAlignment="1">
      <alignment vertical="center" wrapText="1"/>
    </xf>
    <xf numFmtId="0" fontId="54" fillId="0" borderId="0" xfId="0" applyFont="1" applyAlignment="1"/>
    <xf numFmtId="0" fontId="54" fillId="0" borderId="0" xfId="0" applyFont="1" applyAlignment="1">
      <alignment vertical="center"/>
    </xf>
    <xf numFmtId="0" fontId="55" fillId="0" borderId="0" xfId="0" applyFont="1" applyProtection="1">
      <alignment vertical="top"/>
      <protection locked="0"/>
    </xf>
    <xf numFmtId="0" fontId="17" fillId="2" borderId="0" xfId="0" applyFont="1" applyFill="1" applyAlignment="1">
      <alignment wrapText="1"/>
    </xf>
    <xf numFmtId="0" fontId="14" fillId="0" borderId="1" xfId="29" applyFont="1" applyBorder="1" applyAlignment="1">
      <alignment horizontal="center" vertical="center"/>
    </xf>
    <xf numFmtId="183" fontId="46" fillId="0" borderId="1" xfId="29" applyNumberFormat="1" applyFont="1" applyBorder="1" applyAlignment="1">
      <alignment horizontal="right" vertical="center"/>
    </xf>
    <xf numFmtId="3" fontId="16" fillId="0" borderId="1" xfId="29" applyNumberFormat="1" applyFont="1" applyBorder="1" applyAlignment="1">
      <alignment horizontal="right" vertical="center"/>
    </xf>
    <xf numFmtId="183" fontId="46" fillId="0" borderId="1" xfId="0" applyNumberFormat="1" applyFont="1" applyBorder="1" applyAlignment="1" applyProtection="1">
      <alignment vertical="center"/>
      <protection locked="0"/>
    </xf>
    <xf numFmtId="3" fontId="16" fillId="4" borderId="1" xfId="0" applyNumberFormat="1" applyFont="1" applyFill="1" applyBorder="1" applyAlignment="1" applyProtection="1">
      <alignment horizontal="right" vertical="center" wrapText="1"/>
      <protection locked="0"/>
    </xf>
    <xf numFmtId="0" fontId="55" fillId="0" borderId="1" xfId="0" applyFont="1" applyBorder="1" applyAlignment="1" applyProtection="1">
      <alignment horizontal="center" vertical="center"/>
      <protection locked="0"/>
    </xf>
    <xf numFmtId="0" fontId="55" fillId="0" borderId="1" xfId="0" applyFont="1" applyBorder="1" applyAlignment="1" applyProtection="1">
      <alignment vertical="center"/>
      <protection locked="0"/>
    </xf>
    <xf numFmtId="0" fontId="17" fillId="4" borderId="0" xfId="0" applyFont="1" applyFill="1" applyAlignment="1">
      <alignment horizontal="center" vertical="center" wrapText="1"/>
    </xf>
    <xf numFmtId="0" fontId="16" fillId="4" borderId="0" xfId="0" applyFont="1" applyFill="1" applyAlignment="1">
      <alignment horizontal="right" vertical="center" wrapText="1"/>
    </xf>
    <xf numFmtId="43" fontId="46" fillId="4" borderId="1" xfId="0" applyNumberFormat="1" applyFont="1" applyFill="1" applyBorder="1" applyAlignment="1" applyProtection="1">
      <alignment horizontal="right" vertical="center" wrapText="1"/>
      <protection locked="0"/>
    </xf>
    <xf numFmtId="43" fontId="46" fillId="0" borderId="1" xfId="0" applyNumberFormat="1" applyFont="1" applyBorder="1" applyAlignment="1" applyProtection="1">
      <alignment vertical="center"/>
      <protection locked="0"/>
    </xf>
    <xf numFmtId="43" fontId="46" fillId="0" borderId="1" xfId="29" applyNumberFormat="1" applyFont="1" applyBorder="1" applyAlignment="1">
      <alignment vertical="top"/>
    </xf>
    <xf numFmtId="0" fontId="56" fillId="0" borderId="0" xfId="0" applyFont="1">
      <alignment vertical="top"/>
    </xf>
    <xf numFmtId="0" fontId="57" fillId="2" borderId="0" xfId="0" applyFont="1" applyFill="1" applyAlignment="1">
      <alignment horizontal="right" vertical="center" wrapText="1"/>
    </xf>
    <xf numFmtId="0" fontId="15" fillId="2" borderId="2" xfId="0" applyFont="1" applyFill="1" applyBorder="1" applyAlignment="1">
      <alignment vertical="center" wrapText="1"/>
    </xf>
    <xf numFmtId="3" fontId="15" fillId="2" borderId="2" xfId="0" applyNumberFormat="1" applyFont="1" applyFill="1" applyBorder="1" applyAlignment="1" applyProtection="1">
      <alignment vertical="center"/>
      <protection locked="0"/>
    </xf>
    <xf numFmtId="181" fontId="15" fillId="2" borderId="2" xfId="0" applyNumberFormat="1" applyFont="1" applyFill="1" applyBorder="1" applyAlignment="1">
      <alignment vertical="center"/>
    </xf>
    <xf numFmtId="0" fontId="58" fillId="4" borderId="2" xfId="0" applyFont="1" applyFill="1" applyBorder="1" applyAlignment="1"/>
    <xf numFmtId="0" fontId="59" fillId="4" borderId="2" xfId="0" applyFont="1" applyFill="1" applyBorder="1" applyAlignment="1">
      <alignment horizontal="left" vertical="center"/>
    </xf>
    <xf numFmtId="0" fontId="16" fillId="2" borderId="2" xfId="0" applyFont="1" applyFill="1" applyBorder="1" applyAlignment="1">
      <alignment horizontal="right" vertical="center" wrapText="1"/>
    </xf>
    <xf numFmtId="0" fontId="60" fillId="0" borderId="0" xfId="0" applyFont="1" applyFill="1" applyBorder="1" applyAlignment="1" applyProtection="1">
      <alignment vertical="center"/>
    </xf>
    <xf numFmtId="0" fontId="61" fillId="0" borderId="0" xfId="0" applyFont="1" applyFill="1" applyBorder="1" applyAlignment="1" applyProtection="1">
      <alignment vertical="top"/>
      <protection locked="0"/>
    </xf>
    <xf numFmtId="0" fontId="61" fillId="0" borderId="0" xfId="0" applyFont="1" applyFill="1" applyBorder="1" applyAlignment="1" applyProtection="1">
      <alignment vertical="top"/>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vertical="center"/>
    </xf>
    <xf numFmtId="49" fontId="63" fillId="0" borderId="1" xfId="0" applyNumberFormat="1" applyFont="1" applyFill="1" applyBorder="1" applyAlignment="1" applyProtection="1">
      <alignment horizontal="center" vertical="center" wrapText="1"/>
    </xf>
    <xf numFmtId="49" fontId="61" fillId="0" borderId="1" xfId="0" applyNumberFormat="1" applyFont="1" applyFill="1" applyBorder="1" applyAlignment="1" applyProtection="1">
      <alignment horizontal="center" vertical="center" wrapText="1"/>
    </xf>
    <xf numFmtId="49" fontId="63" fillId="0" borderId="1" xfId="0" applyNumberFormat="1" applyFont="1" applyFill="1" applyBorder="1" applyAlignment="1" applyProtection="1">
      <alignment vertical="center" wrapText="1"/>
    </xf>
    <xf numFmtId="49" fontId="61" fillId="0" borderId="1" xfId="0" applyNumberFormat="1" applyFont="1" applyFill="1" applyBorder="1" applyAlignment="1" applyProtection="1">
      <alignment vertical="center" wrapText="1"/>
    </xf>
    <xf numFmtId="0" fontId="61" fillId="0" borderId="1" xfId="0" applyFont="1" applyFill="1" applyBorder="1" applyAlignment="1" applyProtection="1">
      <alignment horizontal="center" vertical="center"/>
      <protection locked="0"/>
    </xf>
    <xf numFmtId="0" fontId="61" fillId="0" borderId="1" xfId="0" applyFont="1" applyFill="1" applyBorder="1" applyAlignment="1" applyProtection="1">
      <alignment vertical="center"/>
    </xf>
    <xf numFmtId="0" fontId="61" fillId="0" borderId="1" xfId="0" applyFont="1" applyFill="1" applyBorder="1" applyAlignment="1" applyProtection="1">
      <alignment horizontal="center" vertical="center"/>
      <protection locked="0"/>
    </xf>
    <xf numFmtId="0" fontId="61" fillId="0" borderId="1" xfId="0" applyFont="1" applyFill="1" applyBorder="1" applyAlignment="1" applyProtection="1">
      <alignment vertical="center"/>
    </xf>
    <xf numFmtId="0" fontId="20" fillId="2" borderId="0" xfId="0" applyFont="1" applyFill="1" applyAlignment="1">
      <alignment horizontal="center" vertical="center"/>
    </xf>
    <xf numFmtId="0" fontId="20" fillId="2" borderId="0" xfId="0" applyFont="1" applyFill="1" applyAlignment="1">
      <alignment horizontal="center" vertical="center"/>
    </xf>
    <xf numFmtId="0" fontId="66" fillId="0" borderId="0" xfId="0" applyFont="1">
      <alignment vertical="top"/>
    </xf>
    <xf numFmtId="0" fontId="23" fillId="4" borderId="0" xfId="0" applyFont="1" applyFill="1" applyAlignment="1">
      <alignment horizontal="right" vertical="center" wrapText="1"/>
    </xf>
    <xf numFmtId="0" fontId="21" fillId="4" borderId="2" xfId="0" applyFont="1" applyFill="1" applyBorder="1" applyAlignment="1">
      <alignment horizontal="center" vertical="center" wrapText="1"/>
    </xf>
    <xf numFmtId="0" fontId="67" fillId="4" borderId="2" xfId="0" applyFont="1" applyFill="1" applyBorder="1" applyAlignment="1">
      <alignment horizontal="center" vertical="center" wrapText="1"/>
    </xf>
    <xf numFmtId="0" fontId="23" fillId="4" borderId="2" xfId="0" applyFont="1" applyFill="1" applyBorder="1" applyAlignment="1">
      <alignment vertical="center" wrapText="1"/>
    </xf>
    <xf numFmtId="3" fontId="23" fillId="2" borderId="2" xfId="0" applyNumberFormat="1" applyFont="1" applyFill="1" applyBorder="1" applyAlignment="1" applyProtection="1">
      <alignment vertical="center"/>
      <protection locked="0"/>
    </xf>
    <xf numFmtId="181" fontId="23" fillId="2" borderId="2" xfId="0" applyNumberFormat="1" applyFont="1" applyFill="1" applyBorder="1" applyAlignment="1">
      <alignment vertical="center"/>
    </xf>
    <xf numFmtId="0" fontId="68" fillId="4" borderId="2" xfId="0" applyFont="1" applyFill="1" applyBorder="1" applyAlignment="1" applyProtection="1">
      <alignment horizontal="left" vertical="center"/>
      <protection locked="0"/>
    </xf>
    <xf numFmtId="0" fontId="66" fillId="4" borderId="2" xfId="0" applyFont="1" applyFill="1" applyBorder="1" applyAlignment="1" applyProtection="1">
      <protection locked="0"/>
    </xf>
    <xf numFmtId="0" fontId="23" fillId="4" borderId="2" xfId="0" applyFont="1" applyFill="1" applyBorder="1" applyAlignment="1">
      <alignment horizontal="left" vertical="center" wrapText="1"/>
    </xf>
    <xf numFmtId="3" fontId="23" fillId="2" borderId="2" xfId="0" applyNumberFormat="1" applyFont="1" applyFill="1" applyBorder="1" applyAlignment="1" applyProtection="1">
      <alignment horizontal="right" vertical="center"/>
      <protection locked="0"/>
    </xf>
    <xf numFmtId="0" fontId="23" fillId="2" borderId="0" xfId="0" applyFont="1" applyFill="1" applyAlignment="1">
      <alignment horizontal="righ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3" fillId="2" borderId="6" xfId="0" applyFont="1" applyFill="1" applyBorder="1" applyAlignment="1">
      <alignment vertical="center" wrapText="1"/>
    </xf>
    <xf numFmtId="0" fontId="68" fillId="4" borderId="2" xfId="0" applyFont="1" applyFill="1" applyBorder="1" applyAlignment="1">
      <alignment horizontal="left" vertical="center"/>
    </xf>
    <xf numFmtId="0" fontId="21" fillId="2" borderId="6" xfId="0" applyFont="1" applyFill="1" applyBorder="1" applyAlignment="1">
      <alignment horizontal="center" vertical="center" wrapText="1"/>
    </xf>
    <xf numFmtId="3" fontId="66" fillId="0" borderId="0" xfId="0" applyNumberFormat="1" applyFont="1">
      <alignment vertical="top"/>
    </xf>
    <xf numFmtId="0" fontId="69" fillId="2" borderId="0" xfId="0" applyFont="1" applyFill="1" applyAlignment="1">
      <alignment vertical="center"/>
    </xf>
    <xf numFmtId="0" fontId="21" fillId="4"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left" vertical="center"/>
    </xf>
    <xf numFmtId="0" fontId="23" fillId="2" borderId="2" xfId="0" applyFont="1" applyFill="1" applyBorder="1" applyAlignment="1">
      <alignment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 fontId="23" fillId="0" borderId="2" xfId="0" applyNumberFormat="1" applyFont="1" applyFill="1" applyBorder="1" applyAlignment="1" applyProtection="1">
      <alignment vertical="center"/>
      <protection locked="0"/>
    </xf>
    <xf numFmtId="181" fontId="23" fillId="0" borderId="2" xfId="0" applyNumberFormat="1" applyFont="1" applyFill="1" applyBorder="1" applyAlignment="1">
      <alignment vertical="center"/>
    </xf>
    <xf numFmtId="0" fontId="68" fillId="0" borderId="2" xfId="0" applyFont="1" applyFill="1" applyBorder="1" applyAlignment="1">
      <alignment horizontal="left" vertical="center"/>
    </xf>
    <xf numFmtId="0" fontId="66" fillId="0" borderId="0" xfId="0" applyFont="1" applyFill="1">
      <alignment vertical="top"/>
    </xf>
    <xf numFmtId="0" fontId="23" fillId="2" borderId="2" xfId="0" applyFont="1" applyFill="1" applyBorder="1" applyAlignment="1">
      <alignment horizontal="left" vertical="center" wrapText="1"/>
    </xf>
    <xf numFmtId="0" fontId="70" fillId="4" borderId="2" xfId="0" applyFont="1" applyFill="1" applyBorder="1" applyAlignment="1">
      <alignment vertical="center"/>
    </xf>
    <xf numFmtId="0" fontId="20" fillId="2" borderId="0" xfId="0" applyFont="1" applyFill="1" applyAlignment="1">
      <alignment horizontal="center" vertical="center"/>
    </xf>
    <xf numFmtId="0" fontId="13" fillId="2" borderId="0" xfId="0" applyFont="1" applyFill="1" applyAlignment="1">
      <alignment horizontal="center" vertical="center" wrapText="1"/>
    </xf>
    <xf numFmtId="0" fontId="48" fillId="2" borderId="0" xfId="0" applyFont="1" applyFill="1" applyAlignment="1">
      <alignment horizontal="center" vertical="center" wrapText="1"/>
    </xf>
    <xf numFmtId="0" fontId="20" fillId="2" borderId="0" xfId="0" applyFont="1" applyFill="1" applyAlignment="1">
      <alignment horizontal="center" vertical="center" wrapText="1"/>
    </xf>
    <xf numFmtId="0" fontId="71" fillId="0" borderId="0" xfId="0" applyFont="1" applyProtection="1">
      <alignment vertical="top"/>
      <protection locked="0"/>
    </xf>
    <xf numFmtId="0" fontId="11" fillId="2" borderId="0" xfId="0" applyFont="1" applyFill="1" applyAlignment="1">
      <alignment wrapText="1"/>
    </xf>
    <xf numFmtId="0" fontId="72" fillId="2" borderId="0" xfId="0" applyFont="1" applyFill="1" applyAlignment="1">
      <alignment vertical="center" wrapText="1"/>
    </xf>
    <xf numFmtId="0" fontId="73" fillId="4" borderId="2" xfId="29" applyFont="1" applyFill="1" applyBorder="1" applyAlignment="1">
      <alignment horizontal="center" vertical="center" wrapText="1"/>
    </xf>
    <xf numFmtId="0" fontId="23" fillId="4" borderId="6" xfId="0" applyFont="1" applyFill="1" applyBorder="1" applyAlignment="1">
      <alignment vertical="center" wrapText="1"/>
    </xf>
    <xf numFmtId="0" fontId="23" fillId="4" borderId="17" xfId="0" applyFont="1" applyFill="1" applyBorder="1" applyAlignment="1">
      <alignment horizontal="left" vertical="center" wrapText="1"/>
    </xf>
    <xf numFmtId="3" fontId="23" fillId="4" borderId="17" xfId="0" applyNumberFormat="1" applyFont="1" applyFill="1" applyBorder="1" applyAlignment="1" applyProtection="1">
      <alignment horizontal="right" vertical="center" wrapText="1"/>
      <protection locked="0"/>
    </xf>
    <xf numFmtId="181" fontId="23" fillId="4" borderId="17" xfId="0" applyNumberFormat="1" applyFont="1" applyFill="1" applyBorder="1" applyAlignment="1">
      <alignment horizontal="right" vertical="center" wrapText="1"/>
    </xf>
    <xf numFmtId="0" fontId="71" fillId="4" borderId="2" xfId="29" applyFont="1" applyFill="1" applyBorder="1" applyAlignment="1">
      <alignment vertical="top"/>
    </xf>
    <xf numFmtId="0" fontId="21" fillId="4" borderId="6" xfId="0" applyFont="1" applyFill="1" applyBorder="1" applyAlignment="1">
      <alignment horizontal="center" vertical="center" wrapText="1"/>
    </xf>
    <xf numFmtId="0" fontId="21" fillId="4" borderId="17" xfId="0" applyFont="1" applyFill="1" applyBorder="1" applyAlignment="1">
      <alignment horizontal="left" vertical="center" wrapText="1"/>
    </xf>
    <xf numFmtId="3" fontId="21" fillId="4" borderId="17" xfId="0" applyNumberFormat="1" applyFont="1" applyFill="1" applyBorder="1" applyAlignment="1" applyProtection="1">
      <alignment horizontal="right" vertical="center" wrapText="1"/>
      <protection locked="0"/>
    </xf>
    <xf numFmtId="181" fontId="21" fillId="4" borderId="17" xfId="0" applyNumberFormat="1" applyFont="1" applyFill="1" applyBorder="1" applyAlignment="1">
      <alignment horizontal="right" vertical="center" wrapText="1"/>
    </xf>
    <xf numFmtId="0" fontId="74" fillId="4" borderId="2" xfId="29" applyFont="1" applyFill="1" applyBorder="1" applyAlignment="1">
      <alignment horizontal="left" vertical="center"/>
    </xf>
    <xf numFmtId="0" fontId="75" fillId="0" borderId="0" xfId="0" applyFont="1" applyProtection="1">
      <alignment vertical="top"/>
      <protection locked="0"/>
    </xf>
    <xf numFmtId="0" fontId="72" fillId="4" borderId="2" xfId="29" applyFont="1" applyFill="1" applyBorder="1" applyAlignment="1">
      <alignment horizontal="left" vertical="center"/>
    </xf>
    <xf numFmtId="0" fontId="23" fillId="4" borderId="17" xfId="0" applyFont="1" applyFill="1" applyBorder="1" applyAlignment="1" applyProtection="1">
      <alignment horizontal="left" vertical="center" wrapText="1"/>
      <protection locked="0"/>
    </xf>
    <xf numFmtId="0" fontId="23" fillId="4" borderId="6" xfId="0" applyFont="1" applyFill="1" applyBorder="1" applyAlignment="1">
      <alignment horizontal="center" vertical="center" wrapText="1"/>
    </xf>
    <xf numFmtId="0" fontId="21" fillId="4" borderId="17" xfId="0" applyFont="1" applyFill="1" applyBorder="1" applyAlignment="1">
      <alignment vertical="center" wrapText="1"/>
    </xf>
    <xf numFmtId="0" fontId="23" fillId="4" borderId="17" xfId="0" applyFont="1" applyFill="1" applyBorder="1" applyAlignment="1">
      <alignment vertical="center" wrapText="1"/>
    </xf>
    <xf numFmtId="0" fontId="21" fillId="4" borderId="6" xfId="0" applyFont="1" applyFill="1" applyBorder="1" applyAlignment="1">
      <alignment vertical="center" wrapText="1"/>
    </xf>
    <xf numFmtId="0" fontId="75" fillId="4" borderId="2" xfId="29" applyFont="1" applyFill="1" applyBorder="1" applyAlignment="1">
      <alignment vertical="top"/>
    </xf>
    <xf numFmtId="0" fontId="22" fillId="2" borderId="0" xfId="0" applyFont="1" applyFill="1" applyAlignment="1">
      <alignment vertical="center"/>
    </xf>
    <xf numFmtId="0" fontId="23" fillId="2" borderId="2" xfId="0" applyFont="1" applyFill="1" applyBorder="1" applyAlignment="1">
      <alignment vertical="center" wrapText="1"/>
    </xf>
    <xf numFmtId="0" fontId="66" fillId="4" borderId="2" xfId="0" applyFont="1" applyFill="1" applyBorder="1" applyAlignment="1"/>
    <xf numFmtId="3" fontId="21" fillId="2" borderId="2" xfId="0" applyNumberFormat="1" applyFont="1" applyFill="1" applyBorder="1" applyAlignment="1" applyProtection="1">
      <alignment vertical="center"/>
      <protection locked="0"/>
    </xf>
    <xf numFmtId="181" fontId="21" fillId="2" borderId="2" xfId="0" applyNumberFormat="1" applyFont="1" applyFill="1" applyBorder="1" applyAlignment="1">
      <alignment vertical="center"/>
    </xf>
    <xf numFmtId="0" fontId="76" fillId="4" borderId="2" xfId="0" applyFont="1" applyFill="1" applyBorder="1" applyAlignment="1">
      <alignment horizontal="left" vertical="center"/>
    </xf>
    <xf numFmtId="0" fontId="77" fillId="0" borderId="0" xfId="0" applyFont="1">
      <alignment vertical="top"/>
    </xf>
    <xf numFmtId="0" fontId="78" fillId="2" borderId="0" xfId="29" applyFont="1" applyFill="1" applyAlignment="1">
      <alignment horizontal="center" vertical="center"/>
    </xf>
    <xf numFmtId="0" fontId="72" fillId="2" borderId="0" xfId="0" applyFont="1" applyFill="1" applyAlignment="1">
      <alignment horizontal="right" vertical="center" wrapText="1"/>
    </xf>
    <xf numFmtId="181" fontId="72" fillId="4" borderId="17" xfId="0" applyNumberFormat="1" applyFont="1" applyFill="1" applyBorder="1" applyAlignment="1">
      <alignment horizontal="right" vertical="center" wrapText="1"/>
    </xf>
    <xf numFmtId="3" fontId="22" fillId="4" borderId="17" xfId="0" applyNumberFormat="1" applyFont="1" applyFill="1" applyBorder="1" applyAlignment="1" applyProtection="1">
      <alignment horizontal="right" vertical="center" wrapText="1"/>
      <protection locked="0"/>
    </xf>
    <xf numFmtId="181" fontId="74" fillId="4" borderId="17" xfId="0" applyNumberFormat="1" applyFont="1" applyFill="1" applyBorder="1" applyAlignment="1">
      <alignment horizontal="right" vertical="center" wrapText="1"/>
    </xf>
    <xf numFmtId="0" fontId="18" fillId="2" borderId="0" xfId="0" applyFont="1" applyFill="1" applyAlignment="1">
      <alignment horizontal="right" vertical="center" wrapText="1"/>
    </xf>
    <xf numFmtId="0" fontId="85" fillId="4" borderId="2" xfId="0" applyFont="1" applyFill="1" applyBorder="1" applyAlignment="1">
      <alignment horizontal="center" vertical="center" wrapText="1"/>
    </xf>
    <xf numFmtId="0" fontId="85" fillId="4" borderId="3" xfId="0" applyFont="1" applyFill="1" applyBorder="1" applyAlignment="1">
      <alignment horizontal="center" vertical="center" wrapText="1"/>
    </xf>
    <xf numFmtId="0" fontId="77" fillId="4" borderId="2" xfId="0" applyFont="1" applyFill="1" applyBorder="1" applyAlignment="1">
      <alignment horizontal="center" vertical="center" wrapText="1"/>
    </xf>
    <xf numFmtId="3" fontId="18" fillId="2" borderId="2" xfId="0" applyNumberFormat="1" applyFont="1" applyFill="1" applyBorder="1" applyAlignment="1" applyProtection="1">
      <alignment vertical="center"/>
      <protection locked="0"/>
    </xf>
    <xf numFmtId="181" fontId="18" fillId="2" borderId="2" xfId="0" applyNumberFormat="1" applyFont="1" applyFill="1" applyBorder="1" applyAlignment="1">
      <alignment vertical="center"/>
    </xf>
    <xf numFmtId="0" fontId="66" fillId="4" borderId="2" xfId="0" applyFont="1" applyFill="1" applyBorder="1" applyAlignment="1">
      <alignment horizontal="left" vertical="center"/>
    </xf>
    <xf numFmtId="3" fontId="18" fillId="0" borderId="2" xfId="0" applyNumberFormat="1" applyFont="1" applyFill="1" applyBorder="1" applyAlignment="1" applyProtection="1">
      <alignment vertical="center"/>
      <protection locked="0"/>
    </xf>
    <xf numFmtId="0" fontId="18" fillId="2" borderId="2" xfId="0" applyFont="1" applyFill="1" applyBorder="1" applyAlignment="1">
      <alignment horizontal="left" vertical="center" shrinkToFit="1"/>
    </xf>
    <xf numFmtId="0" fontId="85" fillId="2" borderId="2" xfId="0" applyFont="1" applyFill="1" applyBorder="1" applyAlignment="1">
      <alignment horizontal="center" vertical="center" shrinkToFit="1"/>
    </xf>
    <xf numFmtId="0" fontId="18" fillId="2" borderId="2" xfId="0" applyFont="1" applyFill="1" applyBorder="1" applyAlignment="1">
      <alignment vertical="center" shrinkToFit="1"/>
    </xf>
    <xf numFmtId="3" fontId="22" fillId="2" borderId="2" xfId="0" applyNumberFormat="1" applyFont="1" applyFill="1" applyBorder="1" applyAlignment="1" applyProtection="1">
      <alignment vertical="center"/>
      <protection locked="0"/>
    </xf>
    <xf numFmtId="181" fontId="22" fillId="2" borderId="2" xfId="0" applyNumberFormat="1" applyFont="1" applyFill="1" applyBorder="1" applyAlignment="1">
      <alignment vertical="center"/>
    </xf>
    <xf numFmtId="181" fontId="72" fillId="2" borderId="2" xfId="0" applyNumberFormat="1" applyFont="1" applyFill="1" applyBorder="1" applyAlignment="1">
      <alignment vertical="center"/>
    </xf>
    <xf numFmtId="181" fontId="22" fillId="2" borderId="2" xfId="0" applyNumberFormat="1" applyFont="1" applyFill="1" applyBorder="1" applyAlignment="1" applyProtection="1">
      <alignment vertical="center"/>
      <protection locked="0"/>
    </xf>
    <xf numFmtId="181" fontId="74" fillId="2" borderId="2" xfId="0" applyNumberFormat="1" applyFont="1" applyFill="1" applyBorder="1" applyAlignment="1" applyProtection="1">
      <alignment vertical="center"/>
      <protection locked="0"/>
    </xf>
    <xf numFmtId="181" fontId="74" fillId="2" borderId="2" xfId="0" applyNumberFormat="1" applyFont="1" applyFill="1" applyBorder="1" applyAlignment="1">
      <alignment vertical="center"/>
    </xf>
    <xf numFmtId="0" fontId="72" fillId="2" borderId="0" xfId="0" applyFont="1" applyFill="1" applyAlignment="1">
      <alignment horizontal="center" vertical="center" wrapText="1"/>
    </xf>
    <xf numFmtId="3" fontId="72" fillId="4" borderId="17" xfId="0" applyNumberFormat="1" applyFont="1" applyFill="1" applyBorder="1" applyAlignment="1" applyProtection="1">
      <alignment horizontal="right" vertical="center" wrapText="1"/>
      <protection locked="0"/>
    </xf>
    <xf numFmtId="3" fontId="74" fillId="4" borderId="17" xfId="0" applyNumberFormat="1" applyFont="1" applyFill="1" applyBorder="1" applyAlignment="1" applyProtection="1">
      <alignment horizontal="right" vertical="center" wrapText="1"/>
      <protection locked="0"/>
    </xf>
    <xf numFmtId="181" fontId="72" fillId="4" borderId="0" xfId="0" applyNumberFormat="1" applyFont="1" applyFill="1" applyBorder="1" applyAlignment="1">
      <alignment horizontal="right" vertical="center" wrapText="1"/>
    </xf>
    <xf numFmtId="0" fontId="47" fillId="0" borderId="0" xfId="0" applyFont="1" applyBorder="1" applyAlignment="1"/>
    <xf numFmtId="0" fontId="0" fillId="0" borderId="0" xfId="0" applyFont="1" applyBorder="1">
      <alignment vertical="top"/>
    </xf>
    <xf numFmtId="0" fontId="50" fillId="4" borderId="3" xfId="29" applyFont="1" applyFill="1" applyBorder="1" applyAlignment="1">
      <alignment horizontal="center" vertical="center" wrapText="1"/>
    </xf>
    <xf numFmtId="0" fontId="44" fillId="4" borderId="3" xfId="29" applyFont="1" applyFill="1" applyBorder="1" applyAlignment="1">
      <alignment vertical="top"/>
    </xf>
    <xf numFmtId="0" fontId="51" fillId="4" borderId="16" xfId="29" applyFont="1" applyFill="1" applyBorder="1" applyAlignment="1">
      <alignment vertical="top"/>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3" fillId="4" borderId="25" xfId="0" applyFont="1" applyFill="1" applyBorder="1" applyAlignment="1">
      <alignment vertical="center" wrapText="1"/>
    </xf>
    <xf numFmtId="181" fontId="72" fillId="4" borderId="26" xfId="0" applyNumberFormat="1" applyFont="1" applyFill="1" applyBorder="1" applyAlignment="1">
      <alignment horizontal="right" vertical="center" wrapText="1"/>
    </xf>
    <xf numFmtId="0" fontId="23" fillId="4" borderId="25" xfId="0" applyFont="1" applyFill="1" applyBorder="1" applyAlignment="1">
      <alignment horizontal="left" vertical="center" wrapText="1"/>
    </xf>
    <xf numFmtId="0" fontId="21" fillId="4" borderId="27" xfId="0" applyFont="1" applyFill="1" applyBorder="1" applyAlignment="1">
      <alignment horizontal="center" vertical="center" wrapText="1"/>
    </xf>
    <xf numFmtId="3" fontId="74" fillId="4" borderId="28" xfId="0" applyNumberFormat="1" applyFont="1" applyFill="1" applyBorder="1" applyAlignment="1" applyProtection="1">
      <alignment horizontal="right" vertical="center" wrapText="1"/>
      <protection locked="0"/>
    </xf>
    <xf numFmtId="181" fontId="72" fillId="4" borderId="28" xfId="0" applyNumberFormat="1" applyFont="1" applyFill="1" applyBorder="1" applyAlignment="1">
      <alignment horizontal="right" vertical="center" wrapText="1"/>
    </xf>
    <xf numFmtId="181" fontId="72" fillId="4" borderId="29" xfId="0" applyNumberFormat="1" applyFont="1" applyFill="1" applyBorder="1" applyAlignment="1">
      <alignment horizontal="right" vertical="center" wrapText="1"/>
    </xf>
    <xf numFmtId="0" fontId="72" fillId="0" borderId="0" xfId="0" applyFont="1" applyProtection="1">
      <alignment vertical="top"/>
      <protection locked="0"/>
    </xf>
    <xf numFmtId="0" fontId="74" fillId="4" borderId="2" xfId="0" applyFont="1" applyFill="1" applyBorder="1" applyAlignment="1">
      <alignment horizontal="center" vertical="center" wrapText="1"/>
    </xf>
    <xf numFmtId="0" fontId="74" fillId="4" borderId="3" xfId="0" applyFont="1" applyFill="1" applyBorder="1" applyAlignment="1">
      <alignment horizontal="center" vertical="center" wrapText="1"/>
    </xf>
    <xf numFmtId="0" fontId="74" fillId="4" borderId="2" xfId="29" applyFont="1" applyFill="1" applyBorder="1" applyAlignment="1">
      <alignment horizontal="center" vertical="center" wrapText="1"/>
    </xf>
    <xf numFmtId="0" fontId="72" fillId="2" borderId="2" xfId="0" applyFont="1" applyFill="1" applyBorder="1" applyAlignment="1">
      <alignment vertical="center"/>
    </xf>
    <xf numFmtId="0" fontId="72" fillId="4" borderId="3" xfId="29" applyFont="1" applyFill="1" applyBorder="1" applyAlignment="1">
      <alignment horizontal="left" vertical="center"/>
    </xf>
    <xf numFmtId="0" fontId="72" fillId="2" borderId="4" xfId="0" applyFont="1" applyFill="1" applyBorder="1" applyAlignment="1">
      <alignment vertical="center"/>
    </xf>
    <xf numFmtId="3" fontId="72" fillId="4" borderId="18" xfId="0" applyNumberFormat="1" applyFont="1" applyFill="1" applyBorder="1" applyAlignment="1" applyProtection="1">
      <alignment horizontal="right" vertical="center" wrapText="1"/>
      <protection locked="0"/>
    </xf>
    <xf numFmtId="3" fontId="72" fillId="4" borderId="2" xfId="0" applyNumberFormat="1" applyFont="1" applyFill="1" applyBorder="1" applyAlignment="1" applyProtection="1">
      <alignment horizontal="right" vertical="center" wrapText="1"/>
      <protection locked="0"/>
    </xf>
    <xf numFmtId="0" fontId="72" fillId="2" borderId="6" xfId="0" applyFont="1" applyFill="1" applyBorder="1" applyAlignment="1">
      <alignment vertical="center"/>
    </xf>
    <xf numFmtId="0" fontId="72" fillId="4" borderId="4" xfId="29" applyFont="1" applyFill="1" applyBorder="1" applyAlignment="1">
      <alignment horizontal="left" vertical="center"/>
    </xf>
    <xf numFmtId="0" fontId="72" fillId="4" borderId="6" xfId="0" applyFont="1" applyFill="1" applyBorder="1" applyAlignment="1">
      <alignment vertical="center" wrapText="1"/>
    </xf>
    <xf numFmtId="0" fontId="72" fillId="4" borderId="2" xfId="29" applyFont="1" applyFill="1" applyBorder="1" applyAlignment="1">
      <alignment vertical="top"/>
    </xf>
    <xf numFmtId="0" fontId="74" fillId="4" borderId="6" xfId="0" applyFont="1" applyFill="1" applyBorder="1" applyAlignment="1">
      <alignment horizontal="center" vertical="center" wrapText="1"/>
    </xf>
    <xf numFmtId="0" fontId="79" fillId="2" borderId="0" xfId="0" applyFont="1" applyFill="1" applyAlignment="1">
      <alignment vertical="center" wrapText="1"/>
    </xf>
    <xf numFmtId="0" fontId="78" fillId="2" borderId="0" xfId="29" applyFont="1" applyFill="1">
      <alignment vertical="center"/>
    </xf>
    <xf numFmtId="178" fontId="89" fillId="0" borderId="9" xfId="0" applyNumberFormat="1" applyFont="1" applyFill="1" applyBorder="1" applyAlignment="1">
      <alignment horizontal="right" vertical="center" wrapText="1"/>
    </xf>
    <xf numFmtId="181" fontId="89" fillId="0" borderId="1" xfId="5" applyNumberFormat="1" applyFont="1" applyFill="1" applyBorder="1" applyAlignment="1">
      <alignment vertical="center" wrapText="1"/>
    </xf>
    <xf numFmtId="181" fontId="89" fillId="0" borderId="1" xfId="5" applyNumberFormat="1" applyFont="1" applyFill="1" applyBorder="1" applyAlignment="1" applyProtection="1">
      <alignment horizontal="right" vertical="center" wrapText="1"/>
    </xf>
    <xf numFmtId="49" fontId="90" fillId="0" borderId="1" xfId="38" applyNumberFormat="1" applyFont="1" applyFill="1" applyBorder="1" applyAlignment="1" applyProtection="1">
      <alignment vertical="center" wrapText="1"/>
    </xf>
    <xf numFmtId="178" fontId="91" fillId="0" borderId="9" xfId="0" applyNumberFormat="1" applyFont="1" applyFill="1" applyBorder="1" applyAlignment="1">
      <alignment horizontal="right" vertical="center" wrapText="1"/>
    </xf>
    <xf numFmtId="178" fontId="91" fillId="0" borderId="9" xfId="0" applyNumberFormat="1" applyFont="1" applyFill="1" applyBorder="1" applyAlignment="1">
      <alignment vertical="center" wrapText="1"/>
    </xf>
    <xf numFmtId="181" fontId="91" fillId="0" borderId="1" xfId="5" applyNumberFormat="1" applyFont="1" applyFill="1" applyBorder="1" applyAlignment="1">
      <alignment vertical="center" wrapText="1"/>
    </xf>
    <xf numFmtId="181" fontId="91" fillId="0" borderId="1" xfId="5" applyNumberFormat="1" applyFont="1" applyFill="1" applyBorder="1" applyAlignment="1" applyProtection="1">
      <alignment horizontal="right" vertical="center" wrapText="1"/>
    </xf>
    <xf numFmtId="178" fontId="90" fillId="0" borderId="9" xfId="0" applyNumberFormat="1" applyFont="1" applyFill="1" applyBorder="1" applyAlignment="1">
      <alignment vertical="center" wrapText="1"/>
    </xf>
    <xf numFmtId="178" fontId="89" fillId="0" borderId="9" xfId="0" applyNumberFormat="1" applyFont="1" applyFill="1" applyBorder="1" applyAlignment="1">
      <alignment vertical="center" wrapText="1"/>
    </xf>
    <xf numFmtId="178" fontId="90" fillId="0" borderId="1" xfId="2" applyNumberFormat="1" applyFont="1" applyFill="1" applyBorder="1" applyAlignment="1"/>
    <xf numFmtId="178" fontId="88" fillId="0" borderId="1" xfId="0" applyNumberFormat="1" applyFont="1" applyFill="1" applyBorder="1" applyAlignment="1">
      <alignment horizontal="right" vertical="center" wrapText="1"/>
    </xf>
    <xf numFmtId="178" fontId="92" fillId="0" borderId="9" xfId="0" applyNumberFormat="1" applyFont="1" applyFill="1" applyBorder="1" applyAlignment="1">
      <alignment vertical="center" wrapText="1"/>
    </xf>
    <xf numFmtId="0" fontId="88" fillId="0" borderId="1" xfId="0" applyNumberFormat="1" applyFont="1" applyFill="1" applyBorder="1" applyAlignment="1" applyProtection="1">
      <alignment horizontal="center" vertical="center" wrapText="1"/>
    </xf>
    <xf numFmtId="178" fontId="90" fillId="0" borderId="9" xfId="0" applyNumberFormat="1" applyFont="1" applyFill="1" applyBorder="1" applyAlignment="1">
      <alignment horizontal="right" vertical="center" wrapText="1"/>
    </xf>
    <xf numFmtId="178" fontId="91" fillId="0" borderId="1" xfId="0" applyNumberFormat="1" applyFont="1" applyFill="1" applyBorder="1" applyAlignment="1">
      <alignment horizontal="right" vertical="center" wrapText="1"/>
    </xf>
    <xf numFmtId="178" fontId="91" fillId="0" borderId="10" xfId="0" applyNumberFormat="1" applyFont="1" applyFill="1" applyBorder="1" applyAlignment="1">
      <alignment horizontal="right" vertical="center" wrapText="1"/>
    </xf>
    <xf numFmtId="180" fontId="89" fillId="0" borderId="1" xfId="0" applyNumberFormat="1" applyFont="1" applyFill="1" applyBorder="1" applyAlignment="1">
      <alignment horizontal="right" vertical="center" wrapText="1"/>
    </xf>
    <xf numFmtId="180" fontId="89" fillId="0" borderId="1" xfId="0" applyNumberFormat="1" applyFont="1" applyFill="1" applyBorder="1" applyAlignment="1">
      <alignment vertical="center" wrapText="1"/>
    </xf>
    <xf numFmtId="178" fontId="91" fillId="0" borderId="1" xfId="0" applyNumberFormat="1" applyFont="1" applyFill="1" applyBorder="1" applyAlignment="1">
      <alignment vertical="center" wrapText="1"/>
    </xf>
    <xf numFmtId="178" fontId="89" fillId="0" borderId="1" xfId="0" applyNumberFormat="1" applyFont="1" applyFill="1" applyBorder="1" applyAlignment="1">
      <alignment horizontal="right" vertical="center" wrapText="1"/>
    </xf>
    <xf numFmtId="178" fontId="89" fillId="0" borderId="1" xfId="0" applyNumberFormat="1" applyFont="1" applyFill="1" applyBorder="1" applyAlignment="1">
      <alignment vertical="center" wrapText="1"/>
    </xf>
    <xf numFmtId="178" fontId="90" fillId="0" borderId="1" xfId="36" applyNumberFormat="1" applyFont="1" applyFill="1" applyBorder="1" applyAlignment="1">
      <alignment vertical="center"/>
    </xf>
    <xf numFmtId="178" fontId="90" fillId="0" borderId="6" xfId="36" applyNumberFormat="1" applyFont="1" applyFill="1" applyBorder="1" applyAlignment="1">
      <alignment vertical="center"/>
    </xf>
    <xf numFmtId="178" fontId="90" fillId="0" borderId="15" xfId="36" applyNumberFormat="1" applyFont="1" applyFill="1" applyBorder="1" applyAlignment="1">
      <alignment vertical="center"/>
    </xf>
    <xf numFmtId="0" fontId="90" fillId="0" borderId="0" xfId="37" applyFont="1" applyFill="1" applyBorder="1" applyAlignment="1">
      <alignment vertical="center"/>
    </xf>
    <xf numFmtId="0" fontId="91" fillId="0" borderId="0" xfId="37" applyFont="1" applyFill="1" applyBorder="1" applyAlignment="1">
      <alignment vertical="center"/>
    </xf>
    <xf numFmtId="0" fontId="93" fillId="0" borderId="0" xfId="37" applyFont="1" applyFill="1" applyBorder="1" applyAlignment="1">
      <alignment vertical="center"/>
    </xf>
    <xf numFmtId="0" fontId="90" fillId="0" borderId="0" xfId="36" applyFont="1" applyFill="1" applyBorder="1" applyAlignment="1"/>
    <xf numFmtId="180" fontId="90" fillId="0" borderId="0" xfId="37" applyNumberFormat="1" applyFont="1" applyFill="1" applyBorder="1" applyAlignment="1">
      <alignment horizontal="right" vertical="center"/>
    </xf>
    <xf numFmtId="180" fontId="88" fillId="0" borderId="1" xfId="37" applyNumberFormat="1" applyFont="1" applyFill="1" applyBorder="1" applyAlignment="1">
      <alignment horizontal="center" vertical="center" wrapText="1"/>
    </xf>
    <xf numFmtId="180" fontId="88" fillId="0" borderId="1" xfId="37" applyNumberFormat="1" applyFont="1" applyFill="1" applyBorder="1" applyAlignment="1">
      <alignment horizontal="center" vertical="center"/>
    </xf>
    <xf numFmtId="0" fontId="91" fillId="0" borderId="0" xfId="0" applyFont="1" applyFill="1" applyBorder="1" applyAlignment="1"/>
    <xf numFmtId="49" fontId="88" fillId="0" borderId="1" xfId="38" applyNumberFormat="1" applyFont="1" applyFill="1" applyBorder="1" applyAlignment="1" applyProtection="1">
      <alignment vertical="center" wrapText="1"/>
    </xf>
    <xf numFmtId="0" fontId="88" fillId="0" borderId="0" xfId="36" applyFont="1" applyFill="1" applyBorder="1" applyAlignment="1"/>
    <xf numFmtId="49" fontId="88" fillId="0" borderId="11" xfId="0" applyNumberFormat="1" applyFont="1" applyFill="1" applyBorder="1" applyAlignment="1" applyProtection="1">
      <alignment vertical="center" wrapText="1"/>
    </xf>
    <xf numFmtId="49" fontId="90" fillId="0" borderId="1" xfId="0" applyNumberFormat="1" applyFont="1" applyFill="1" applyBorder="1" applyAlignment="1" applyProtection="1">
      <alignment horizontal="left" vertical="center" wrapText="1"/>
    </xf>
    <xf numFmtId="49" fontId="88" fillId="0" borderId="1" xfId="0" applyNumberFormat="1" applyFont="1" applyFill="1" applyBorder="1" applyAlignment="1" applyProtection="1">
      <alignment horizontal="left" vertical="center" wrapText="1"/>
    </xf>
    <xf numFmtId="178" fontId="88" fillId="0" borderId="6" xfId="36" applyNumberFormat="1" applyFont="1" applyFill="1" applyBorder="1" applyAlignment="1">
      <alignment horizontal="left" vertical="center"/>
    </xf>
    <xf numFmtId="178" fontId="90" fillId="0" borderId="0" xfId="36" applyNumberFormat="1" applyFont="1" applyFill="1" applyBorder="1" applyAlignment="1">
      <alignment vertical="center"/>
    </xf>
    <xf numFmtId="0" fontId="95" fillId="2" borderId="0" xfId="0" applyFont="1" applyFill="1" applyAlignment="1">
      <alignment vertical="center" wrapText="1"/>
    </xf>
    <xf numFmtId="0" fontId="66" fillId="2" borderId="0" xfId="29" applyFont="1" applyFill="1">
      <alignment vertical="center"/>
    </xf>
    <xf numFmtId="0" fontId="96" fillId="2" borderId="0" xfId="0" applyFont="1" applyFill="1" applyAlignment="1">
      <alignment horizontal="right" vertical="center" wrapText="1"/>
    </xf>
    <xf numFmtId="0" fontId="66" fillId="0" borderId="0" xfId="29" applyFont="1">
      <alignment vertical="center"/>
    </xf>
    <xf numFmtId="0" fontId="97" fillId="2" borderId="2" xfId="0" applyFont="1" applyFill="1" applyBorder="1" applyAlignment="1">
      <alignment vertical="center" wrapText="1"/>
    </xf>
    <xf numFmtId="0" fontId="97" fillId="2" borderId="2" xfId="0" applyFont="1" applyFill="1" applyBorder="1" applyAlignment="1">
      <alignment horizontal="center" vertical="center" wrapText="1"/>
    </xf>
    <xf numFmtId="0" fontId="96" fillId="2" borderId="2" xfId="0" applyFont="1" applyFill="1" applyBorder="1" applyAlignment="1">
      <alignment horizontal="center" vertical="center" wrapText="1"/>
    </xf>
    <xf numFmtId="49" fontId="90" fillId="3" borderId="7" xfId="0" applyNumberFormat="1" applyFont="1" applyFill="1" applyBorder="1" applyAlignment="1" applyProtection="1">
      <alignment horizontal="center" vertical="center" wrapText="1"/>
    </xf>
    <xf numFmtId="3" fontId="90" fillId="3" borderId="8" xfId="0" applyNumberFormat="1" applyFont="1" applyFill="1" applyBorder="1" applyAlignment="1" applyProtection="1">
      <alignment horizontal="right" vertical="center"/>
    </xf>
    <xf numFmtId="178" fontId="22" fillId="2" borderId="2" xfId="0" applyNumberFormat="1" applyFont="1" applyFill="1" applyBorder="1" applyAlignment="1">
      <alignment horizontal="right" vertical="center" wrapText="1"/>
    </xf>
    <xf numFmtId="178" fontId="23" fillId="2" borderId="2" xfId="0" applyNumberFormat="1" applyFont="1" applyFill="1" applyBorder="1" applyAlignment="1" applyProtection="1">
      <alignment horizontal="right" vertical="center" wrapText="1"/>
      <protection locked="0"/>
    </xf>
    <xf numFmtId="0" fontId="94" fillId="0" borderId="0" xfId="0" applyFont="1">
      <alignment vertical="top"/>
    </xf>
    <xf numFmtId="0" fontId="18" fillId="2" borderId="2" xfId="0" applyFont="1" applyFill="1" applyBorder="1" applyAlignment="1">
      <alignment horizontal="center" vertical="center" wrapText="1"/>
    </xf>
    <xf numFmtId="0" fontId="23" fillId="2" borderId="2" xfId="0" applyFont="1" applyFill="1" applyBorder="1" applyAlignment="1" applyProtection="1">
      <alignment horizontal="center" vertical="center" wrapText="1"/>
      <protection locked="0"/>
    </xf>
    <xf numFmtId="0" fontId="72" fillId="2" borderId="2"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72" fillId="2" borderId="2" xfId="0" applyFont="1" applyFill="1" applyBorder="1" applyAlignment="1" applyProtection="1">
      <alignment vertical="center" wrapText="1"/>
      <protection locked="0"/>
    </xf>
    <xf numFmtId="176" fontId="72" fillId="2" borderId="2" xfId="0" applyNumberFormat="1" applyFont="1" applyFill="1" applyBorder="1" applyAlignment="1" applyProtection="1">
      <alignment vertical="center" wrapText="1"/>
      <protection locked="0"/>
    </xf>
    <xf numFmtId="0" fontId="72" fillId="2" borderId="2" xfId="0" applyFont="1" applyFill="1" applyBorder="1" applyAlignment="1" applyProtection="1">
      <alignment horizontal="center" vertical="center" wrapText="1"/>
      <protection locked="0"/>
    </xf>
    <xf numFmtId="0" fontId="99" fillId="0" borderId="1" xfId="0" applyFont="1" applyFill="1" applyBorder="1" applyAlignment="1">
      <alignment horizontal="left" vertical="center"/>
    </xf>
    <xf numFmtId="0" fontId="100" fillId="2" borderId="0" xfId="0" applyFont="1" applyFill="1" applyAlignment="1">
      <alignment horizontal="right" vertical="center" wrapText="1"/>
    </xf>
    <xf numFmtId="0" fontId="101"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3" fontId="18" fillId="2" borderId="2" xfId="0" applyNumberFormat="1" applyFont="1" applyFill="1" applyBorder="1" applyAlignment="1" applyProtection="1">
      <alignment horizontal="right" vertical="center" wrapText="1"/>
      <protection locked="0"/>
    </xf>
    <xf numFmtId="3" fontId="18" fillId="2" borderId="2" xfId="0" applyNumberFormat="1" applyFont="1" applyFill="1" applyBorder="1" applyAlignment="1" applyProtection="1">
      <alignment vertical="center" wrapText="1"/>
      <protection locked="0"/>
    </xf>
    <xf numFmtId="0" fontId="5" fillId="0" borderId="1" xfId="4" applyFont="1" applyBorder="1" applyAlignment="1">
      <alignment horizontal="left" vertical="center"/>
    </xf>
    <xf numFmtId="0" fontId="7" fillId="0" borderId="1" xfId="4" applyFont="1" applyFill="1" applyBorder="1" applyAlignment="1" applyProtection="1">
      <alignment horizontal="left" vertical="center" wrapText="1"/>
    </xf>
    <xf numFmtId="0" fontId="5" fillId="0" borderId="1" xfId="4" applyFont="1" applyBorder="1" applyAlignment="1">
      <alignment horizontal="left" vertical="center" wrapText="1"/>
    </xf>
    <xf numFmtId="0" fontId="61" fillId="0" borderId="14"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20" xfId="0" applyFont="1" applyFill="1" applyBorder="1" applyAlignment="1" applyProtection="1">
      <alignment horizontal="center" vertical="center"/>
      <protection locked="0"/>
    </xf>
    <xf numFmtId="0" fontId="63" fillId="0" borderId="11" xfId="0"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wrapText="1"/>
    </xf>
    <xf numFmtId="49" fontId="63" fillId="0" borderId="14" xfId="0" applyNumberFormat="1" applyFont="1" applyFill="1" applyBorder="1" applyAlignment="1" applyProtection="1">
      <alignment horizontal="center" vertical="center" wrapText="1"/>
    </xf>
    <xf numFmtId="49" fontId="61" fillId="0" borderId="12" xfId="0" applyNumberFormat="1" applyFont="1" applyFill="1" applyBorder="1" applyAlignment="1" applyProtection="1">
      <alignment horizontal="center" vertical="center" wrapText="1"/>
    </xf>
    <xf numFmtId="49" fontId="63" fillId="0" borderId="14" xfId="0" applyNumberFormat="1" applyFont="1" applyFill="1" applyBorder="1" applyAlignment="1" applyProtection="1">
      <alignment horizontal="center" vertical="center"/>
    </xf>
    <xf numFmtId="49" fontId="61" fillId="0" borderId="12" xfId="0" applyNumberFormat="1" applyFont="1" applyFill="1" applyBorder="1" applyAlignment="1" applyProtection="1">
      <alignment horizontal="center" vertical="center"/>
    </xf>
    <xf numFmtId="0" fontId="20" fillId="2" borderId="0" xfId="0" applyFont="1" applyFill="1" applyAlignment="1">
      <alignment horizontal="center" vertical="center"/>
    </xf>
    <xf numFmtId="0" fontId="23" fillId="4" borderId="0" xfId="0" applyFont="1" applyFill="1" applyAlignment="1">
      <alignment horizontal="right" vertical="center" wrapText="1"/>
    </xf>
    <xf numFmtId="0" fontId="20" fillId="2" borderId="0" xfId="0" applyFont="1" applyFill="1" applyAlignment="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79" fillId="4" borderId="21" xfId="0" applyFont="1" applyFill="1" applyBorder="1" applyAlignment="1">
      <alignment horizontal="center" vertical="center" wrapText="1"/>
    </xf>
    <xf numFmtId="0" fontId="79" fillId="2" borderId="21" xfId="0" applyFont="1" applyFill="1" applyBorder="1" applyAlignment="1">
      <alignment horizontal="center" vertical="center" wrapText="1"/>
    </xf>
    <xf numFmtId="0" fontId="80" fillId="2" borderId="0" xfId="0" applyFont="1" applyFill="1" applyAlignment="1">
      <alignment horizontal="center" vertical="center" wrapText="1"/>
    </xf>
    <xf numFmtId="0" fontId="72" fillId="2" borderId="0" xfId="0" applyFont="1" applyFill="1" applyAlignment="1">
      <alignment horizontal="right" vertical="center" wrapText="1"/>
    </xf>
    <xf numFmtId="0" fontId="48" fillId="2" borderId="0" xfId="0" applyFont="1" applyFill="1" applyAlignment="1">
      <alignment horizontal="center" vertical="center" wrapText="1"/>
    </xf>
    <xf numFmtId="0" fontId="32" fillId="0" borderId="0" xfId="37" applyFont="1" applyFill="1" applyBorder="1" applyAlignment="1">
      <alignment horizontal="center" vertical="center"/>
    </xf>
    <xf numFmtId="0" fontId="33" fillId="0" borderId="0" xfId="37" applyFont="1" applyFill="1" applyBorder="1" applyAlignment="1">
      <alignment horizontal="center" vertical="center"/>
    </xf>
    <xf numFmtId="180" fontId="88" fillId="0" borderId="1" xfId="37" applyNumberFormat="1" applyFont="1" applyFill="1" applyBorder="1" applyAlignment="1">
      <alignment horizontal="center" vertical="center" wrapText="1"/>
    </xf>
    <xf numFmtId="180" fontId="88" fillId="0" borderId="1" xfId="37" applyNumberFormat="1" applyFont="1" applyFill="1" applyBorder="1" applyAlignment="1">
      <alignment horizontal="center" vertical="center"/>
    </xf>
    <xf numFmtId="0" fontId="88" fillId="0" borderId="1" xfId="37" applyFont="1" applyFill="1" applyBorder="1" applyAlignment="1">
      <alignment horizontal="center" vertical="center" wrapText="1"/>
    </xf>
    <xf numFmtId="180" fontId="35" fillId="0" borderId="1" xfId="37" applyNumberFormat="1" applyFont="1" applyFill="1" applyBorder="1" applyAlignment="1">
      <alignment horizontal="center" vertical="center" wrapText="1"/>
    </xf>
    <xf numFmtId="0" fontId="31" fillId="0" borderId="1" xfId="37" applyFont="1" applyFill="1" applyBorder="1" applyAlignment="1">
      <alignment horizontal="center" vertical="center" wrapText="1"/>
    </xf>
    <xf numFmtId="0" fontId="35" fillId="0" borderId="1" xfId="37" applyFont="1" applyFill="1" applyBorder="1" applyAlignment="1">
      <alignment horizontal="center" vertical="center" wrapText="1"/>
    </xf>
    <xf numFmtId="0" fontId="25" fillId="2" borderId="0" xfId="0" applyFont="1" applyFill="1" applyAlignment="1">
      <alignment horizontal="center" vertical="center" wrapText="1"/>
    </xf>
    <xf numFmtId="0" fontId="97" fillId="2" borderId="2" xfId="0" applyFont="1" applyFill="1" applyBorder="1" applyAlignment="1">
      <alignment horizontal="center" vertical="center" wrapText="1"/>
    </xf>
    <xf numFmtId="0" fontId="97" fillId="2" borderId="4" xfId="0" applyFont="1" applyFill="1" applyBorder="1" applyAlignment="1">
      <alignment horizontal="center" vertical="center" wrapText="1"/>
    </xf>
    <xf numFmtId="0" fontId="97" fillId="2" borderId="5" xfId="0" applyFont="1" applyFill="1" applyBorder="1" applyAlignment="1">
      <alignment horizontal="center" vertical="center" wrapText="1"/>
    </xf>
    <xf numFmtId="0" fontId="97" fillId="2" borderId="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5" fillId="0" borderId="1" xfId="0" applyFont="1" applyFill="1" applyBorder="1" applyAlignment="1">
      <alignment horizontal="justify" vertical="top"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84" fillId="2" borderId="2" xfId="0" applyFont="1" applyFill="1" applyBorder="1" applyAlignment="1" applyProtection="1">
      <alignment horizontal="left" vertical="center" wrapText="1"/>
      <protection locked="0"/>
    </xf>
  </cellXfs>
  <cellStyles count="39">
    <cellStyle name="Normal 1" xfId="1"/>
    <cellStyle name="Normal 10" xfId="8"/>
    <cellStyle name="Normal 11" xfId="6"/>
    <cellStyle name="Normal 12" xfId="3"/>
    <cellStyle name="Normal 13" xfId="9"/>
    <cellStyle name="Normal 14" xfId="14"/>
    <cellStyle name="Normal 15" xfId="17"/>
    <cellStyle name="Normal 16" xfId="22"/>
    <cellStyle name="Normal 17" xfId="24"/>
    <cellStyle name="Normal 18" xfId="11"/>
    <cellStyle name="Normal 19" xfId="26"/>
    <cellStyle name="Normal 2" xfId="12"/>
    <cellStyle name="Normal 20" xfId="16"/>
    <cellStyle name="Normal 21" xfId="23"/>
    <cellStyle name="Normal 22" xfId="25"/>
    <cellStyle name="Normal 23" xfId="10"/>
    <cellStyle name="Normal 24" xfId="27"/>
    <cellStyle name="Normal 25" xfId="28"/>
    <cellStyle name="Normal 26" xfId="30"/>
    <cellStyle name="Normal 27" xfId="32"/>
    <cellStyle name="Normal 28" xfId="34"/>
    <cellStyle name="Normal 29" xfId="35"/>
    <cellStyle name="Normal 3" xfId="13"/>
    <cellStyle name="Normal 30" xfId="29"/>
    <cellStyle name="Normal 31" xfId="31"/>
    <cellStyle name="Normal 32" xfId="33"/>
    <cellStyle name="Normal 4" xfId="15"/>
    <cellStyle name="Normal 5" xfId="18"/>
    <cellStyle name="Normal 6" xfId="7"/>
    <cellStyle name="Normal 7" xfId="19"/>
    <cellStyle name="Normal 8" xfId="20"/>
    <cellStyle name="Normal 9" xfId="21"/>
    <cellStyle name="百分比" xfId="5" builtinId="5"/>
    <cellStyle name="常规" xfId="0" builtinId="0"/>
    <cellStyle name="常规 10" xfId="36"/>
    <cellStyle name="常规 15 2" xfId="2"/>
    <cellStyle name="常规 19" xfId="38"/>
    <cellStyle name="常规_2007年云南省向人大报送政府收支预算表格式编制过程表 2" xfId="37"/>
    <cellStyle name="超链接" xfId="4" builtinId="8"/>
  </cellStyles>
  <dxfs count="14">
    <dxf>
      <font>
        <b val="0"/>
        <i val="0"/>
        <color indexed="9"/>
      </font>
    </dxf>
    <dxf>
      <font>
        <b val="0"/>
        <i val="0"/>
        <color indexed="9"/>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showGridLines="0" workbookViewId="0">
      <selection activeCell="D8" sqref="D8"/>
    </sheetView>
  </sheetViews>
  <sheetFormatPr defaultColWidth="9.125" defaultRowHeight="13.5" customHeight="1"/>
  <cols>
    <col min="1" max="1" width="6.125" style="158" customWidth="1"/>
    <col min="2" max="2" width="29.625" style="156" customWidth="1"/>
    <col min="3" max="3" width="19.625" style="156" customWidth="1"/>
    <col min="4" max="4" width="82.75" style="159" customWidth="1"/>
    <col min="5" max="16384" width="9.125" style="156"/>
  </cols>
  <sheetData>
    <row r="1" spans="1:4" s="155" customFormat="1" ht="50.25" customHeight="1">
      <c r="A1" s="365" t="s">
        <v>236</v>
      </c>
      <c r="B1" s="365"/>
      <c r="C1" s="365"/>
      <c r="D1" s="365"/>
    </row>
    <row r="2" spans="1:4" s="155" customFormat="1" ht="23.1" customHeight="1">
      <c r="A2" s="160" t="s">
        <v>0</v>
      </c>
      <c r="B2" s="366" t="s">
        <v>1</v>
      </c>
      <c r="C2" s="367"/>
      <c r="D2" s="160" t="s">
        <v>2</v>
      </c>
    </row>
    <row r="3" spans="1:4" s="155" customFormat="1" ht="54.95" customHeight="1">
      <c r="A3" s="161" t="s">
        <v>3</v>
      </c>
      <c r="B3" s="368" t="s">
        <v>213</v>
      </c>
      <c r="C3" s="369"/>
      <c r="D3" s="162" t="s">
        <v>214</v>
      </c>
    </row>
    <row r="4" spans="1:4" ht="23.1" customHeight="1">
      <c r="A4" s="361">
        <v>2</v>
      </c>
      <c r="B4" s="361" t="s">
        <v>215</v>
      </c>
      <c r="C4" s="364" t="s">
        <v>4</v>
      </c>
      <c r="D4" s="163" t="s">
        <v>237</v>
      </c>
    </row>
    <row r="5" spans="1:4" ht="23.1" customHeight="1">
      <c r="A5" s="362"/>
      <c r="B5" s="362"/>
      <c r="C5" s="362"/>
      <c r="D5" s="163" t="s">
        <v>238</v>
      </c>
    </row>
    <row r="6" spans="1:4" ht="23.1" customHeight="1">
      <c r="A6" s="362"/>
      <c r="B6" s="362"/>
      <c r="C6" s="362"/>
      <c r="D6" s="163" t="s">
        <v>239</v>
      </c>
    </row>
    <row r="7" spans="1:4" ht="23.1" customHeight="1">
      <c r="A7" s="362"/>
      <c r="B7" s="362"/>
      <c r="C7" s="362"/>
      <c r="D7" s="163" t="s">
        <v>240</v>
      </c>
    </row>
    <row r="8" spans="1:4" ht="23.1" customHeight="1">
      <c r="A8" s="362"/>
      <c r="B8" s="362"/>
      <c r="C8" s="362"/>
      <c r="D8" s="163" t="s">
        <v>216</v>
      </c>
    </row>
    <row r="9" spans="1:4" ht="23.1" customHeight="1">
      <c r="A9" s="362"/>
      <c r="B9" s="362"/>
      <c r="C9" s="362"/>
      <c r="D9" s="163" t="s">
        <v>217</v>
      </c>
    </row>
    <row r="10" spans="1:4" ht="23.1" customHeight="1">
      <c r="A10" s="362"/>
      <c r="B10" s="362"/>
      <c r="C10" s="362"/>
      <c r="D10" s="163" t="s">
        <v>218</v>
      </c>
    </row>
    <row r="11" spans="1:4" ht="23.1" customHeight="1">
      <c r="A11" s="362"/>
      <c r="B11" s="362"/>
      <c r="C11" s="362"/>
      <c r="D11" s="163" t="s">
        <v>219</v>
      </c>
    </row>
    <row r="12" spans="1:4" ht="23.1" customHeight="1">
      <c r="A12" s="362"/>
      <c r="B12" s="362"/>
      <c r="C12" s="362"/>
      <c r="D12" s="163" t="s">
        <v>220</v>
      </c>
    </row>
    <row r="13" spans="1:4" ht="23.1" customHeight="1">
      <c r="A13" s="362"/>
      <c r="B13" s="362"/>
      <c r="C13" s="362"/>
      <c r="D13" s="163" t="s">
        <v>221</v>
      </c>
    </row>
    <row r="14" spans="1:4" ht="23.1" customHeight="1">
      <c r="A14" s="362"/>
      <c r="B14" s="362"/>
      <c r="C14" s="363"/>
      <c r="D14" s="163" t="s">
        <v>222</v>
      </c>
    </row>
    <row r="15" spans="1:4" ht="23.1" customHeight="1">
      <c r="A15" s="362"/>
      <c r="B15" s="362"/>
      <c r="C15" s="364" t="s">
        <v>5</v>
      </c>
      <c r="D15" s="163" t="s">
        <v>241</v>
      </c>
    </row>
    <row r="16" spans="1:4" ht="23.1" customHeight="1">
      <c r="A16" s="362"/>
      <c r="B16" s="362"/>
      <c r="C16" s="362"/>
      <c r="D16" s="163" t="s">
        <v>242</v>
      </c>
    </row>
    <row r="17" spans="1:4" ht="23.1" customHeight="1">
      <c r="A17" s="362"/>
      <c r="B17" s="362"/>
      <c r="C17" s="362"/>
      <c r="D17" s="163" t="s">
        <v>223</v>
      </c>
    </row>
    <row r="18" spans="1:4" ht="23.1" customHeight="1">
      <c r="A18" s="362"/>
      <c r="B18" s="362"/>
      <c r="C18" s="362"/>
      <c r="D18" s="163" t="s">
        <v>224</v>
      </c>
    </row>
    <row r="19" spans="1:4" ht="23.1" customHeight="1">
      <c r="A19" s="362"/>
      <c r="B19" s="362"/>
      <c r="C19" s="363"/>
      <c r="D19" s="163" t="s">
        <v>225</v>
      </c>
    </row>
    <row r="20" spans="1:4" ht="23.1" customHeight="1">
      <c r="A20" s="362"/>
      <c r="B20" s="362"/>
      <c r="C20" s="364" t="s">
        <v>6</v>
      </c>
      <c r="D20" s="163" t="s">
        <v>243</v>
      </c>
    </row>
    <row r="21" spans="1:4" ht="23.1" customHeight="1">
      <c r="A21" s="362"/>
      <c r="B21" s="362"/>
      <c r="C21" s="362"/>
      <c r="D21" s="163" t="s">
        <v>244</v>
      </c>
    </row>
    <row r="22" spans="1:4" ht="23.1" customHeight="1">
      <c r="A22" s="362"/>
      <c r="B22" s="362"/>
      <c r="C22" s="362"/>
      <c r="D22" s="163" t="s">
        <v>226</v>
      </c>
    </row>
    <row r="23" spans="1:4" ht="23.1" customHeight="1">
      <c r="A23" s="362"/>
      <c r="B23" s="362"/>
      <c r="C23" s="362"/>
      <c r="D23" s="163" t="s">
        <v>227</v>
      </c>
    </row>
    <row r="24" spans="1:4" ht="23.1" customHeight="1">
      <c r="A24" s="362"/>
      <c r="B24" s="362"/>
      <c r="C24" s="362"/>
      <c r="D24" s="163" t="s">
        <v>228</v>
      </c>
    </row>
    <row r="25" spans="1:4" ht="23.1" customHeight="1">
      <c r="A25" s="362"/>
      <c r="B25" s="362"/>
      <c r="C25" s="363"/>
      <c r="D25" s="163" t="s">
        <v>229</v>
      </c>
    </row>
    <row r="26" spans="1:4" ht="23.1" customHeight="1">
      <c r="A26" s="362"/>
      <c r="B26" s="362"/>
      <c r="C26" s="364" t="s">
        <v>7</v>
      </c>
      <c r="D26" s="163" t="s">
        <v>245</v>
      </c>
    </row>
    <row r="27" spans="1:4" ht="23.1" customHeight="1">
      <c r="A27" s="362"/>
      <c r="B27" s="362"/>
      <c r="C27" s="362"/>
      <c r="D27" s="163" t="s">
        <v>246</v>
      </c>
    </row>
    <row r="28" spans="1:4" ht="23.1" customHeight="1">
      <c r="A28" s="362"/>
      <c r="B28" s="362"/>
      <c r="C28" s="362"/>
      <c r="D28" s="163" t="s">
        <v>230</v>
      </c>
    </row>
    <row r="29" spans="1:4" ht="23.1" customHeight="1">
      <c r="A29" s="362"/>
      <c r="B29" s="362"/>
      <c r="C29" s="363"/>
      <c r="D29" s="163" t="s">
        <v>231</v>
      </c>
    </row>
    <row r="30" spans="1:4" ht="23.1" customHeight="1">
      <c r="A30" s="362"/>
      <c r="B30" s="362"/>
      <c r="C30" s="364" t="s">
        <v>8</v>
      </c>
      <c r="D30" s="163" t="s">
        <v>247</v>
      </c>
    </row>
    <row r="31" spans="1:4" ht="23.1" customHeight="1">
      <c r="A31" s="362"/>
      <c r="B31" s="362"/>
      <c r="C31" s="362"/>
      <c r="D31" s="163" t="s">
        <v>248</v>
      </c>
    </row>
    <row r="32" spans="1:4" ht="23.1" customHeight="1">
      <c r="A32" s="363"/>
      <c r="B32" s="363"/>
      <c r="C32" s="363"/>
      <c r="D32" s="163" t="s">
        <v>249</v>
      </c>
    </row>
    <row r="33" spans="1:4" s="157" customFormat="1" ht="33" customHeight="1">
      <c r="A33" s="164">
        <v>3</v>
      </c>
      <c r="B33" s="359" t="s">
        <v>232</v>
      </c>
      <c r="C33" s="360"/>
      <c r="D33" s="165" t="s">
        <v>233</v>
      </c>
    </row>
    <row r="34" spans="1:4" s="157" customFormat="1" ht="33" customHeight="1">
      <c r="A34" s="164">
        <v>4</v>
      </c>
      <c r="B34" s="359" t="s">
        <v>234</v>
      </c>
      <c r="C34" s="360"/>
      <c r="D34" s="165" t="s">
        <v>235</v>
      </c>
    </row>
    <row r="35" spans="1:4" ht="33" customHeight="1">
      <c r="A35" s="166">
        <v>5</v>
      </c>
      <c r="B35" s="359" t="s">
        <v>9</v>
      </c>
      <c r="C35" s="360"/>
      <c r="D35" s="167" t="s">
        <v>10</v>
      </c>
    </row>
    <row r="36" spans="1:4" ht="33" customHeight="1">
      <c r="A36" s="166">
        <v>6</v>
      </c>
      <c r="B36" s="359" t="s">
        <v>11</v>
      </c>
      <c r="C36" s="360"/>
      <c r="D36" s="167" t="s">
        <v>12</v>
      </c>
    </row>
  </sheetData>
  <sheetProtection insertColumns="0" insertRows="0" deleteColumns="0" deleteRows="0" autoFilter="0"/>
  <mergeCells count="14">
    <mergeCell ref="A1:D1"/>
    <mergeCell ref="B2:C2"/>
    <mergeCell ref="B3:C3"/>
    <mergeCell ref="B33:C33"/>
    <mergeCell ref="B34:C34"/>
    <mergeCell ref="B35:C35"/>
    <mergeCell ref="B36:C36"/>
    <mergeCell ref="A4:A32"/>
    <mergeCell ref="B4:B32"/>
    <mergeCell ref="C4:C14"/>
    <mergeCell ref="C15:C19"/>
    <mergeCell ref="C20:C25"/>
    <mergeCell ref="C26:C29"/>
    <mergeCell ref="C30:C32"/>
  </mergeCells>
  <phoneticPr fontId="65" type="noConversion"/>
  <pageMargins left="0.75" right="0.75" top="1" bottom="1" header="0.5" footer="0.5"/>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showZeros="0" zoomScale="110" zoomScaleNormal="110" workbookViewId="0">
      <pane xSplit="2" ySplit="3" topLeftCell="C34" activePane="bottomRight" state="frozen"/>
      <selection pane="topRight" activeCell="C1" sqref="C1"/>
      <selection pane="bottomLeft" activeCell="A4" sqref="A4"/>
      <selection pane="bottomRight" activeCell="F6" sqref="F6"/>
    </sheetView>
  </sheetViews>
  <sheetFormatPr defaultColWidth="9" defaultRowHeight="20.25" customHeight="1"/>
  <cols>
    <col min="1" max="1" width="34.375" style="15" customWidth="1"/>
    <col min="2" max="2" width="16.875" style="15" hidden="1" customWidth="1"/>
    <col min="3" max="3" width="16.75" style="15" customWidth="1"/>
    <col min="4" max="4" width="16.875" style="15" hidden="1" customWidth="1"/>
    <col min="5" max="5" width="15" style="15" hidden="1" customWidth="1"/>
    <col min="6" max="6" width="16.875" style="15" customWidth="1"/>
    <col min="7" max="7" width="15.625" style="15" hidden="1" customWidth="1"/>
    <col min="8" max="8" width="13" style="15" customWidth="1"/>
    <col min="9" max="9" width="13" style="15" hidden="1" customWidth="1"/>
    <col min="10" max="10" width="12.375" style="15" customWidth="1"/>
    <col min="11" max="11" width="12.375" style="125" hidden="1" customWidth="1"/>
  </cols>
  <sheetData>
    <row r="1" spans="1:11" s="170" customFormat="1" ht="36" customHeight="1">
      <c r="A1" s="370" t="s">
        <v>250</v>
      </c>
      <c r="B1" s="370"/>
      <c r="C1" s="370"/>
      <c r="D1" s="370"/>
      <c r="E1" s="370"/>
      <c r="F1" s="370"/>
      <c r="G1" s="370"/>
      <c r="H1" s="370"/>
      <c r="I1" s="370"/>
      <c r="J1" s="370"/>
      <c r="K1" s="168"/>
    </row>
    <row r="2" spans="1:11" s="170" customFormat="1" ht="20.25" customHeight="1">
      <c r="A2" s="371" t="s">
        <v>251</v>
      </c>
      <c r="B2" s="371"/>
      <c r="C2" s="371"/>
      <c r="D2" s="371"/>
      <c r="E2" s="371"/>
      <c r="F2" s="371"/>
      <c r="G2" s="371"/>
      <c r="H2" s="371"/>
      <c r="I2" s="371"/>
      <c r="J2" s="371"/>
      <c r="K2" s="171"/>
    </row>
    <row r="3" spans="1:11" s="170" customFormat="1" ht="33.75" customHeight="1">
      <c r="A3" s="172" t="s">
        <v>252</v>
      </c>
      <c r="B3" s="172" t="s">
        <v>253</v>
      </c>
      <c r="C3" s="172" t="s">
        <v>253</v>
      </c>
      <c r="D3" s="172" t="s">
        <v>254</v>
      </c>
      <c r="E3" s="172" t="s">
        <v>255</v>
      </c>
      <c r="F3" s="172" t="s">
        <v>256</v>
      </c>
      <c r="G3" s="172" t="s">
        <v>257</v>
      </c>
      <c r="H3" s="172" t="s">
        <v>257</v>
      </c>
      <c r="I3" s="172" t="s">
        <v>258</v>
      </c>
      <c r="J3" s="172" t="s">
        <v>259</v>
      </c>
      <c r="K3" s="173" t="s">
        <v>260</v>
      </c>
    </row>
    <row r="4" spans="1:11" s="170" customFormat="1" ht="20.25" customHeight="1">
      <c r="A4" s="174" t="s">
        <v>261</v>
      </c>
      <c r="B4" s="175">
        <v>0</v>
      </c>
      <c r="C4" s="175">
        <f t="shared" ref="C4:E4" si="0">SUM(C5:C20)</f>
        <v>35783</v>
      </c>
      <c r="D4" s="175">
        <f t="shared" si="0"/>
        <v>0</v>
      </c>
      <c r="E4" s="175">
        <f t="shared" si="0"/>
        <v>28766</v>
      </c>
      <c r="F4" s="175">
        <f>SUM(F5:F20)</f>
        <v>34075</v>
      </c>
      <c r="G4" s="176">
        <f t="shared" ref="G4:G31" si="1">IF(B4=0,0,F4/B4)</f>
        <v>0</v>
      </c>
      <c r="H4" s="176">
        <f t="shared" ref="H4:H50" si="2">IF(C4=0,0,F4/C4)</f>
        <v>0.95226783668222337</v>
      </c>
      <c r="I4" s="176">
        <f t="shared" ref="I4:I31" si="3">IF(D4=0,0,F4/D4)</f>
        <v>0</v>
      </c>
      <c r="J4" s="176">
        <f t="shared" ref="J4:J50" si="4">IF(E4=0,0,F4/E4)</f>
        <v>1.1845581589376346</v>
      </c>
      <c r="K4" s="177">
        <v>101</v>
      </c>
    </row>
    <row r="5" spans="1:11" s="170" customFormat="1" ht="20.25" customHeight="1">
      <c r="A5" s="174" t="s">
        <v>262</v>
      </c>
      <c r="B5" s="175">
        <v>0</v>
      </c>
      <c r="C5" s="175">
        <v>5950</v>
      </c>
      <c r="D5" s="175"/>
      <c r="E5" s="175">
        <v>5280</v>
      </c>
      <c r="F5" s="175">
        <v>9284</v>
      </c>
      <c r="G5" s="176">
        <f t="shared" si="1"/>
        <v>0</v>
      </c>
      <c r="H5" s="176">
        <f t="shared" si="2"/>
        <v>1.5603361344537816</v>
      </c>
      <c r="I5" s="176">
        <f t="shared" si="3"/>
        <v>0</v>
      </c>
      <c r="J5" s="176">
        <f t="shared" si="4"/>
        <v>1.7583333333333333</v>
      </c>
      <c r="K5" s="177">
        <v>10101</v>
      </c>
    </row>
    <row r="6" spans="1:11" s="170" customFormat="1" ht="20.25" customHeight="1">
      <c r="A6" s="174" t="s">
        <v>263</v>
      </c>
      <c r="B6" s="175">
        <v>0</v>
      </c>
      <c r="C6" s="175">
        <v>1126</v>
      </c>
      <c r="D6" s="175"/>
      <c r="E6" s="175">
        <v>879</v>
      </c>
      <c r="F6" s="175">
        <v>745</v>
      </c>
      <c r="G6" s="176">
        <f t="shared" si="1"/>
        <v>0</v>
      </c>
      <c r="H6" s="176">
        <f t="shared" si="2"/>
        <v>0.66163410301953818</v>
      </c>
      <c r="I6" s="176">
        <f t="shared" si="3"/>
        <v>0</v>
      </c>
      <c r="J6" s="176">
        <f t="shared" si="4"/>
        <v>0.84755403868031853</v>
      </c>
      <c r="K6" s="177">
        <v>10104</v>
      </c>
    </row>
    <row r="7" spans="1:11" s="170" customFormat="1" ht="20.25" customHeight="1">
      <c r="A7" s="174" t="s">
        <v>264</v>
      </c>
      <c r="B7" s="175">
        <v>0</v>
      </c>
      <c r="C7" s="175"/>
      <c r="D7" s="175"/>
      <c r="E7" s="175"/>
      <c r="F7" s="175"/>
      <c r="G7" s="176">
        <f t="shared" si="1"/>
        <v>0</v>
      </c>
      <c r="H7" s="176">
        <f t="shared" si="2"/>
        <v>0</v>
      </c>
      <c r="I7" s="176">
        <f t="shared" si="3"/>
        <v>0</v>
      </c>
      <c r="J7" s="176">
        <f t="shared" si="4"/>
        <v>0</v>
      </c>
      <c r="K7" s="177">
        <v>10105</v>
      </c>
    </row>
    <row r="8" spans="1:11" s="170" customFormat="1" ht="20.25" customHeight="1">
      <c r="A8" s="174" t="s">
        <v>265</v>
      </c>
      <c r="B8" s="175">
        <v>0</v>
      </c>
      <c r="C8" s="175">
        <v>500</v>
      </c>
      <c r="D8" s="175"/>
      <c r="E8" s="175">
        <v>507</v>
      </c>
      <c r="F8" s="175">
        <v>679</v>
      </c>
      <c r="G8" s="176">
        <f t="shared" si="1"/>
        <v>0</v>
      </c>
      <c r="H8" s="176">
        <f t="shared" si="2"/>
        <v>1.3580000000000001</v>
      </c>
      <c r="I8" s="176">
        <f t="shared" si="3"/>
        <v>0</v>
      </c>
      <c r="J8" s="176">
        <f t="shared" si="4"/>
        <v>1.3392504930966469</v>
      </c>
      <c r="K8" s="177">
        <v>10106</v>
      </c>
    </row>
    <row r="9" spans="1:11" s="170" customFormat="1" ht="20.25" customHeight="1">
      <c r="A9" s="174" t="s">
        <v>266</v>
      </c>
      <c r="B9" s="175">
        <v>0</v>
      </c>
      <c r="C9" s="175">
        <v>1962</v>
      </c>
      <c r="D9" s="175"/>
      <c r="E9" s="175">
        <v>1819</v>
      </c>
      <c r="F9" s="175">
        <v>1911</v>
      </c>
      <c r="G9" s="176">
        <f t="shared" si="1"/>
        <v>0</v>
      </c>
      <c r="H9" s="176">
        <f t="shared" si="2"/>
        <v>0.97400611620795108</v>
      </c>
      <c r="I9" s="176">
        <f t="shared" si="3"/>
        <v>0</v>
      </c>
      <c r="J9" s="176">
        <f t="shared" si="4"/>
        <v>1.0505772402418911</v>
      </c>
      <c r="K9" s="177">
        <v>10107</v>
      </c>
    </row>
    <row r="10" spans="1:11" s="170" customFormat="1" ht="20.25" customHeight="1">
      <c r="A10" s="174" t="s">
        <v>267</v>
      </c>
      <c r="B10" s="175">
        <v>0</v>
      </c>
      <c r="C10" s="175">
        <v>742</v>
      </c>
      <c r="D10" s="175"/>
      <c r="E10" s="175">
        <v>698</v>
      </c>
      <c r="F10" s="175">
        <v>1002</v>
      </c>
      <c r="G10" s="176">
        <f t="shared" si="1"/>
        <v>0</v>
      </c>
      <c r="H10" s="176">
        <f t="shared" si="2"/>
        <v>1.3504043126684635</v>
      </c>
      <c r="I10" s="176">
        <f t="shared" si="3"/>
        <v>0</v>
      </c>
      <c r="J10" s="176">
        <f t="shared" si="4"/>
        <v>1.4355300859598854</v>
      </c>
      <c r="K10" s="177">
        <v>10109</v>
      </c>
    </row>
    <row r="11" spans="1:11" s="170" customFormat="1" ht="20.25" customHeight="1">
      <c r="A11" s="174" t="s">
        <v>268</v>
      </c>
      <c r="B11" s="175">
        <v>0</v>
      </c>
      <c r="C11" s="175">
        <v>1245</v>
      </c>
      <c r="D11" s="175"/>
      <c r="E11" s="175">
        <v>1052</v>
      </c>
      <c r="F11" s="175">
        <v>507</v>
      </c>
      <c r="G11" s="176">
        <f t="shared" si="1"/>
        <v>0</v>
      </c>
      <c r="H11" s="176">
        <f t="shared" si="2"/>
        <v>0.40722891566265063</v>
      </c>
      <c r="I11" s="176">
        <f t="shared" si="3"/>
        <v>0</v>
      </c>
      <c r="J11" s="176">
        <f t="shared" si="4"/>
        <v>0.48193916349809884</v>
      </c>
      <c r="K11" s="177">
        <v>10110</v>
      </c>
    </row>
    <row r="12" spans="1:11" s="170" customFormat="1" ht="20.25" customHeight="1">
      <c r="A12" s="174" t="s">
        <v>269</v>
      </c>
      <c r="B12" s="175">
        <v>0</v>
      </c>
      <c r="C12" s="175">
        <v>480</v>
      </c>
      <c r="D12" s="175"/>
      <c r="E12" s="175">
        <v>400</v>
      </c>
      <c r="F12" s="175">
        <v>269</v>
      </c>
      <c r="G12" s="176">
        <f t="shared" si="1"/>
        <v>0</v>
      </c>
      <c r="H12" s="176">
        <f t="shared" si="2"/>
        <v>0.56041666666666667</v>
      </c>
      <c r="I12" s="176">
        <f t="shared" si="3"/>
        <v>0</v>
      </c>
      <c r="J12" s="176">
        <f t="shared" si="4"/>
        <v>0.67249999999999999</v>
      </c>
      <c r="K12" s="177">
        <v>10111</v>
      </c>
    </row>
    <row r="13" spans="1:11" s="170" customFormat="1" ht="20.25" customHeight="1">
      <c r="A13" s="174" t="s">
        <v>270</v>
      </c>
      <c r="B13" s="175">
        <v>0</v>
      </c>
      <c r="C13" s="175">
        <v>1438</v>
      </c>
      <c r="D13" s="175"/>
      <c r="E13" s="175">
        <v>1294</v>
      </c>
      <c r="F13" s="175">
        <v>577</v>
      </c>
      <c r="G13" s="176">
        <f t="shared" si="1"/>
        <v>0</v>
      </c>
      <c r="H13" s="176">
        <f t="shared" si="2"/>
        <v>0.40125173852573021</v>
      </c>
      <c r="I13" s="176">
        <f t="shared" si="3"/>
        <v>0</v>
      </c>
      <c r="J13" s="176">
        <f t="shared" si="4"/>
        <v>0.44590417310664604</v>
      </c>
      <c r="K13" s="177">
        <v>10112</v>
      </c>
    </row>
    <row r="14" spans="1:11" s="170" customFormat="1" ht="20.25" customHeight="1">
      <c r="A14" s="174" t="s">
        <v>271</v>
      </c>
      <c r="B14" s="175">
        <v>0</v>
      </c>
      <c r="C14" s="175">
        <v>1710</v>
      </c>
      <c r="D14" s="175"/>
      <c r="E14" s="175">
        <v>2738</v>
      </c>
      <c r="F14" s="175">
        <v>6898</v>
      </c>
      <c r="G14" s="176">
        <f t="shared" si="1"/>
        <v>0</v>
      </c>
      <c r="H14" s="176">
        <f t="shared" si="2"/>
        <v>4.033918128654971</v>
      </c>
      <c r="I14" s="176">
        <f t="shared" si="3"/>
        <v>0</v>
      </c>
      <c r="J14" s="176">
        <f t="shared" si="4"/>
        <v>2.5193571950328706</v>
      </c>
      <c r="K14" s="177">
        <v>10113</v>
      </c>
    </row>
    <row r="15" spans="1:11" s="170" customFormat="1" ht="20.25" customHeight="1">
      <c r="A15" s="174" t="s">
        <v>272</v>
      </c>
      <c r="B15" s="175">
        <v>0</v>
      </c>
      <c r="C15" s="175">
        <v>1054</v>
      </c>
      <c r="D15" s="175"/>
      <c r="E15" s="175">
        <v>889</v>
      </c>
      <c r="F15" s="175">
        <v>881</v>
      </c>
      <c r="G15" s="176">
        <f t="shared" si="1"/>
        <v>0</v>
      </c>
      <c r="H15" s="176">
        <f t="shared" si="2"/>
        <v>0.83586337760910812</v>
      </c>
      <c r="I15" s="176">
        <f t="shared" si="3"/>
        <v>0</v>
      </c>
      <c r="J15" s="176">
        <f t="shared" si="4"/>
        <v>0.99100112485939262</v>
      </c>
      <c r="K15" s="177">
        <v>10114</v>
      </c>
    </row>
    <row r="16" spans="1:11" s="170" customFormat="1" ht="20.25" customHeight="1">
      <c r="A16" s="174" t="s">
        <v>273</v>
      </c>
      <c r="B16" s="175">
        <v>0</v>
      </c>
      <c r="C16" s="175">
        <v>9602</v>
      </c>
      <c r="D16" s="175"/>
      <c r="E16" s="175">
        <v>2446</v>
      </c>
      <c r="F16" s="175">
        <v>883</v>
      </c>
      <c r="G16" s="176">
        <f t="shared" si="1"/>
        <v>0</v>
      </c>
      <c r="H16" s="176">
        <f t="shared" si="2"/>
        <v>9.1960008331597579E-2</v>
      </c>
      <c r="I16" s="176">
        <f t="shared" si="3"/>
        <v>0</v>
      </c>
      <c r="J16" s="176">
        <f t="shared" si="4"/>
        <v>0.36099754701553555</v>
      </c>
      <c r="K16" s="177">
        <v>10118</v>
      </c>
    </row>
    <row r="17" spans="1:11" s="170" customFormat="1" ht="20.25" customHeight="1">
      <c r="A17" s="174" t="s">
        <v>274</v>
      </c>
      <c r="B17" s="175">
        <v>0</v>
      </c>
      <c r="C17" s="175">
        <v>2072</v>
      </c>
      <c r="D17" s="175"/>
      <c r="E17" s="175">
        <v>3025</v>
      </c>
      <c r="F17" s="175">
        <v>1956</v>
      </c>
      <c r="G17" s="176">
        <f t="shared" si="1"/>
        <v>0</v>
      </c>
      <c r="H17" s="176">
        <f t="shared" si="2"/>
        <v>0.94401544401544402</v>
      </c>
      <c r="I17" s="176">
        <f t="shared" si="3"/>
        <v>0</v>
      </c>
      <c r="J17" s="176">
        <f t="shared" si="4"/>
        <v>0.64661157024793392</v>
      </c>
      <c r="K17" s="177">
        <v>10119</v>
      </c>
    </row>
    <row r="18" spans="1:11" s="170" customFormat="1" ht="20.25" customHeight="1">
      <c r="A18" s="174" t="s">
        <v>275</v>
      </c>
      <c r="B18" s="175">
        <v>0</v>
      </c>
      <c r="C18" s="175">
        <v>7500</v>
      </c>
      <c r="D18" s="175"/>
      <c r="E18" s="175">
        <v>7373</v>
      </c>
      <c r="F18" s="175">
        <v>7970</v>
      </c>
      <c r="G18" s="176">
        <f t="shared" si="1"/>
        <v>0</v>
      </c>
      <c r="H18" s="176">
        <f t="shared" si="2"/>
        <v>1.0626666666666666</v>
      </c>
      <c r="I18" s="176">
        <f t="shared" si="3"/>
        <v>0</v>
      </c>
      <c r="J18" s="176">
        <f t="shared" si="4"/>
        <v>1.0809711108097111</v>
      </c>
      <c r="K18" s="177">
        <v>10120</v>
      </c>
    </row>
    <row r="19" spans="1:11" s="170" customFormat="1" ht="20.25" customHeight="1">
      <c r="A19" s="174" t="s">
        <v>276</v>
      </c>
      <c r="B19" s="175">
        <v>0</v>
      </c>
      <c r="C19" s="175">
        <v>402</v>
      </c>
      <c r="D19" s="175"/>
      <c r="E19" s="175">
        <v>366</v>
      </c>
      <c r="F19" s="175">
        <v>513</v>
      </c>
      <c r="G19" s="176">
        <f t="shared" si="1"/>
        <v>0</v>
      </c>
      <c r="H19" s="176">
        <f t="shared" si="2"/>
        <v>1.2761194029850746</v>
      </c>
      <c r="I19" s="176">
        <f t="shared" si="3"/>
        <v>0</v>
      </c>
      <c r="J19" s="176">
        <f t="shared" si="4"/>
        <v>1.401639344262295</v>
      </c>
      <c r="K19" s="177">
        <v>10121</v>
      </c>
    </row>
    <row r="20" spans="1:11" s="170" customFormat="1" ht="20.25" customHeight="1">
      <c r="A20" s="174" t="s">
        <v>277</v>
      </c>
      <c r="B20" s="175">
        <v>0</v>
      </c>
      <c r="C20" s="175"/>
      <c r="D20" s="175"/>
      <c r="E20" s="175"/>
      <c r="F20" s="175"/>
      <c r="G20" s="176">
        <f t="shared" si="1"/>
        <v>0</v>
      </c>
      <c r="H20" s="176">
        <f t="shared" si="2"/>
        <v>0</v>
      </c>
      <c r="I20" s="176">
        <f t="shared" si="3"/>
        <v>0</v>
      </c>
      <c r="J20" s="176">
        <f t="shared" si="4"/>
        <v>0</v>
      </c>
      <c r="K20" s="177">
        <v>10199</v>
      </c>
    </row>
    <row r="21" spans="1:11" s="170" customFormat="1" ht="20.25" customHeight="1">
      <c r="A21" s="174" t="s">
        <v>278</v>
      </c>
      <c r="B21" s="175">
        <v>0</v>
      </c>
      <c r="C21" s="175">
        <f>SUM(C22:C29)</f>
        <v>23854</v>
      </c>
      <c r="D21" s="175">
        <f t="shared" ref="D21:F21" si="5">SUM(D22:D29)</f>
        <v>0</v>
      </c>
      <c r="E21" s="175">
        <f t="shared" si="5"/>
        <v>28031</v>
      </c>
      <c r="F21" s="175">
        <f t="shared" si="5"/>
        <v>15719</v>
      </c>
      <c r="G21" s="176">
        <f t="shared" si="1"/>
        <v>0</v>
      </c>
      <c r="H21" s="176">
        <f t="shared" si="2"/>
        <v>0.65896704955143792</v>
      </c>
      <c r="I21" s="176">
        <f t="shared" si="3"/>
        <v>0</v>
      </c>
      <c r="J21" s="176">
        <f t="shared" si="4"/>
        <v>0.56077200242588565</v>
      </c>
      <c r="K21" s="177">
        <v>103</v>
      </c>
    </row>
    <row r="22" spans="1:11" s="170" customFormat="1" ht="20.25" customHeight="1">
      <c r="A22" s="174" t="s">
        <v>279</v>
      </c>
      <c r="B22" s="175">
        <v>0</v>
      </c>
      <c r="C22" s="175">
        <v>1250</v>
      </c>
      <c r="D22" s="175"/>
      <c r="E22" s="175">
        <v>2951</v>
      </c>
      <c r="F22" s="175">
        <v>1673</v>
      </c>
      <c r="G22" s="176">
        <f t="shared" si="1"/>
        <v>0</v>
      </c>
      <c r="H22" s="176">
        <f t="shared" si="2"/>
        <v>1.3384</v>
      </c>
      <c r="I22" s="176">
        <f t="shared" si="3"/>
        <v>0</v>
      </c>
      <c r="J22" s="176">
        <f t="shared" si="4"/>
        <v>0.56692646560487969</v>
      </c>
      <c r="K22" s="177">
        <v>10302</v>
      </c>
    </row>
    <row r="23" spans="1:11" s="170" customFormat="1" ht="20.25" customHeight="1">
      <c r="A23" s="174" t="s">
        <v>280</v>
      </c>
      <c r="B23" s="175">
        <v>0</v>
      </c>
      <c r="C23" s="175">
        <v>9500</v>
      </c>
      <c r="D23" s="175"/>
      <c r="E23" s="175">
        <v>7946</v>
      </c>
      <c r="F23" s="175">
        <v>5182</v>
      </c>
      <c r="G23" s="176">
        <f t="shared" si="1"/>
        <v>0</v>
      </c>
      <c r="H23" s="176">
        <f t="shared" si="2"/>
        <v>0.54547368421052633</v>
      </c>
      <c r="I23" s="176">
        <f t="shared" si="3"/>
        <v>0</v>
      </c>
      <c r="J23" s="176">
        <f t="shared" si="4"/>
        <v>0.65215202617669266</v>
      </c>
      <c r="K23" s="177">
        <v>10304</v>
      </c>
    </row>
    <row r="24" spans="1:11" s="170" customFormat="1" ht="20.25" customHeight="1">
      <c r="A24" s="174" t="s">
        <v>281</v>
      </c>
      <c r="B24" s="175">
        <v>0</v>
      </c>
      <c r="C24" s="175">
        <v>1350</v>
      </c>
      <c r="D24" s="175"/>
      <c r="E24" s="175">
        <v>1705</v>
      </c>
      <c r="F24" s="175">
        <v>2104</v>
      </c>
      <c r="G24" s="176">
        <f t="shared" si="1"/>
        <v>0</v>
      </c>
      <c r="H24" s="176">
        <f t="shared" si="2"/>
        <v>1.5585185185185184</v>
      </c>
      <c r="I24" s="176">
        <f t="shared" si="3"/>
        <v>0</v>
      </c>
      <c r="J24" s="176">
        <f t="shared" si="4"/>
        <v>1.234017595307918</v>
      </c>
      <c r="K24" s="177">
        <v>10305</v>
      </c>
    </row>
    <row r="25" spans="1:11" s="170" customFormat="1" ht="20.25" customHeight="1">
      <c r="A25" s="174" t="s">
        <v>282</v>
      </c>
      <c r="B25" s="175">
        <v>0</v>
      </c>
      <c r="C25" s="175"/>
      <c r="D25" s="175"/>
      <c r="E25" s="175"/>
      <c r="F25" s="175"/>
      <c r="G25" s="176">
        <f t="shared" si="1"/>
        <v>0</v>
      </c>
      <c r="H25" s="176">
        <f t="shared" si="2"/>
        <v>0</v>
      </c>
      <c r="I25" s="176">
        <f t="shared" si="3"/>
        <v>0</v>
      </c>
      <c r="J25" s="176">
        <f t="shared" si="4"/>
        <v>0</v>
      </c>
      <c r="K25" s="177">
        <v>10306</v>
      </c>
    </row>
    <row r="26" spans="1:11" s="170" customFormat="1" ht="20.25" customHeight="1">
      <c r="A26" s="174" t="s">
        <v>283</v>
      </c>
      <c r="B26" s="175">
        <v>0</v>
      </c>
      <c r="C26" s="175">
        <v>9600</v>
      </c>
      <c r="D26" s="175"/>
      <c r="E26" s="175">
        <v>6351</v>
      </c>
      <c r="F26" s="175">
        <v>7350</v>
      </c>
      <c r="G26" s="176">
        <f t="shared" si="1"/>
        <v>0</v>
      </c>
      <c r="H26" s="176">
        <f t="shared" si="2"/>
        <v>0.765625</v>
      </c>
      <c r="I26" s="176">
        <f t="shared" si="3"/>
        <v>0</v>
      </c>
      <c r="J26" s="176">
        <f t="shared" si="4"/>
        <v>1.1572980632971186</v>
      </c>
      <c r="K26" s="177">
        <v>10307</v>
      </c>
    </row>
    <row r="27" spans="1:11" s="170" customFormat="1" ht="20.25" customHeight="1">
      <c r="A27" s="174" t="s">
        <v>284</v>
      </c>
      <c r="B27" s="175">
        <v>0</v>
      </c>
      <c r="C27" s="175">
        <v>20</v>
      </c>
      <c r="D27" s="175"/>
      <c r="E27" s="175">
        <v>57</v>
      </c>
      <c r="F27" s="175">
        <v>2368</v>
      </c>
      <c r="G27" s="176">
        <f t="shared" si="1"/>
        <v>0</v>
      </c>
      <c r="H27" s="176">
        <f t="shared" si="2"/>
        <v>118.4</v>
      </c>
      <c r="I27" s="176">
        <f t="shared" si="3"/>
        <v>0</v>
      </c>
      <c r="J27" s="176">
        <f t="shared" si="4"/>
        <v>41.543859649122808</v>
      </c>
      <c r="K27" s="177">
        <v>10308</v>
      </c>
    </row>
    <row r="28" spans="1:11" s="170" customFormat="1" ht="20.25" customHeight="1">
      <c r="A28" s="174" t="s">
        <v>285</v>
      </c>
      <c r="B28" s="175">
        <v>0</v>
      </c>
      <c r="C28" s="175">
        <v>660</v>
      </c>
      <c r="D28" s="175"/>
      <c r="E28" s="175">
        <v>688</v>
      </c>
      <c r="F28" s="175">
        <v>780</v>
      </c>
      <c r="G28" s="176">
        <f t="shared" si="1"/>
        <v>0</v>
      </c>
      <c r="H28" s="176">
        <f t="shared" si="2"/>
        <v>1.1818181818181819</v>
      </c>
      <c r="I28" s="176">
        <f t="shared" si="3"/>
        <v>0</v>
      </c>
      <c r="J28" s="176">
        <f t="shared" si="4"/>
        <v>1.1337209302325582</v>
      </c>
      <c r="K28" s="177">
        <v>10309</v>
      </c>
    </row>
    <row r="29" spans="1:11" s="170" customFormat="1" ht="20.25" customHeight="1">
      <c r="A29" s="174" t="s">
        <v>286</v>
      </c>
      <c r="B29" s="175">
        <v>0</v>
      </c>
      <c r="C29" s="175">
        <v>1474</v>
      </c>
      <c r="D29" s="175"/>
      <c r="E29" s="175">
        <v>8333</v>
      </c>
      <c r="F29" s="175">
        <v>-3738</v>
      </c>
      <c r="G29" s="176">
        <f t="shared" si="1"/>
        <v>0</v>
      </c>
      <c r="H29" s="176">
        <f t="shared" si="2"/>
        <v>-2.5359565807327002</v>
      </c>
      <c r="I29" s="176">
        <f t="shared" si="3"/>
        <v>0</v>
      </c>
      <c r="J29" s="176">
        <f t="shared" si="4"/>
        <v>-0.4485779431177247</v>
      </c>
      <c r="K29" s="177">
        <v>10399</v>
      </c>
    </row>
    <row r="30" spans="1:11" s="170" customFormat="1" ht="20.25" customHeight="1">
      <c r="A30" s="174" t="str">
        <f t="shared" ref="A30:A32" si="6">""</f>
        <v/>
      </c>
      <c r="B30" s="175">
        <v>0</v>
      </c>
      <c r="C30" s="175"/>
      <c r="D30" s="175"/>
      <c r="E30" s="175"/>
      <c r="F30" s="175"/>
      <c r="G30" s="176">
        <v>0</v>
      </c>
      <c r="H30" s="176">
        <v>0</v>
      </c>
      <c r="I30" s="176">
        <v>0</v>
      </c>
      <c r="J30" s="176">
        <v>0</v>
      </c>
      <c r="K30" s="178"/>
    </row>
    <row r="31" spans="1:11" s="170" customFormat="1" ht="20.25" customHeight="1">
      <c r="A31" s="172" t="s">
        <v>287</v>
      </c>
      <c r="B31" s="175">
        <v>0</v>
      </c>
      <c r="C31" s="175">
        <f>C4+C21</f>
        <v>59637</v>
      </c>
      <c r="D31" s="175">
        <f t="shared" ref="D31:E31" si="7">D4+D21</f>
        <v>0</v>
      </c>
      <c r="E31" s="175">
        <f t="shared" si="7"/>
        <v>56797</v>
      </c>
      <c r="F31" s="175">
        <f>F4+F21</f>
        <v>49794</v>
      </c>
      <c r="G31" s="176">
        <f t="shared" si="1"/>
        <v>0</v>
      </c>
      <c r="H31" s="176">
        <f t="shared" si="2"/>
        <v>0.83495145631067957</v>
      </c>
      <c r="I31" s="176">
        <f t="shared" si="3"/>
        <v>0</v>
      </c>
      <c r="J31" s="176">
        <f t="shared" si="4"/>
        <v>0.87670123422011725</v>
      </c>
      <c r="K31" s="178"/>
    </row>
    <row r="32" spans="1:11" s="170" customFormat="1" ht="20.25" customHeight="1">
      <c r="A32" s="174" t="str">
        <f t="shared" si="6"/>
        <v/>
      </c>
      <c r="B32" s="175">
        <v>0</v>
      </c>
      <c r="C32" s="175">
        <v>0</v>
      </c>
      <c r="D32" s="175">
        <v>0</v>
      </c>
      <c r="E32" s="175">
        <v>0</v>
      </c>
      <c r="F32" s="175">
        <v>0</v>
      </c>
      <c r="G32" s="176">
        <v>0</v>
      </c>
      <c r="H32" s="176">
        <f t="shared" si="2"/>
        <v>0</v>
      </c>
      <c r="I32" s="176">
        <v>0</v>
      </c>
      <c r="J32" s="176">
        <v>0</v>
      </c>
      <c r="K32" s="178"/>
    </row>
    <row r="33" spans="1:11" s="170" customFormat="1" ht="20.25" customHeight="1">
      <c r="A33" s="179" t="s">
        <v>288</v>
      </c>
      <c r="B33" s="175">
        <v>0</v>
      </c>
      <c r="C33" s="175">
        <f t="shared" ref="C33:D33" si="8">SUM(C34:C36)</f>
        <v>146298</v>
      </c>
      <c r="D33" s="175">
        <f t="shared" si="8"/>
        <v>0</v>
      </c>
      <c r="E33" s="175">
        <f>SUM(E34:E36)</f>
        <v>172269</v>
      </c>
      <c r="F33" s="175">
        <f>SUM(F34:F36)</f>
        <v>193898</v>
      </c>
      <c r="G33" s="176">
        <v>0</v>
      </c>
      <c r="H33" s="176">
        <f t="shared" si="2"/>
        <v>1.325363299566638</v>
      </c>
      <c r="I33" s="176">
        <v>0</v>
      </c>
      <c r="J33" s="176">
        <f t="shared" si="4"/>
        <v>1.1255536399468273</v>
      </c>
      <c r="K33" s="178"/>
    </row>
    <row r="34" spans="1:11" s="170" customFormat="1" ht="20.25" customHeight="1">
      <c r="A34" s="179" t="s">
        <v>289</v>
      </c>
      <c r="B34" s="175">
        <v>0</v>
      </c>
      <c r="C34" s="175">
        <v>2928</v>
      </c>
      <c r="D34" s="175">
        <v>0</v>
      </c>
      <c r="E34" s="175">
        <v>4269</v>
      </c>
      <c r="F34" s="175">
        <v>3656</v>
      </c>
      <c r="G34" s="176">
        <v>0</v>
      </c>
      <c r="H34" s="176">
        <f t="shared" si="2"/>
        <v>1.2486338797814207</v>
      </c>
      <c r="I34" s="176">
        <v>0</v>
      </c>
      <c r="J34" s="176">
        <f t="shared" si="4"/>
        <v>0.85640665261185289</v>
      </c>
      <c r="K34" s="177">
        <v>11001</v>
      </c>
    </row>
    <row r="35" spans="1:11" s="170" customFormat="1" ht="20.25" customHeight="1">
      <c r="A35" s="179" t="s">
        <v>290</v>
      </c>
      <c r="B35" s="175">
        <v>0</v>
      </c>
      <c r="C35" s="175">
        <v>109315</v>
      </c>
      <c r="D35" s="175">
        <v>0</v>
      </c>
      <c r="E35" s="175">
        <v>130851</v>
      </c>
      <c r="F35" s="175">
        <v>138875</v>
      </c>
      <c r="G35" s="176">
        <v>0</v>
      </c>
      <c r="H35" s="176">
        <f t="shared" si="2"/>
        <v>1.2704111969994969</v>
      </c>
      <c r="I35" s="176">
        <v>0</v>
      </c>
      <c r="J35" s="176">
        <f t="shared" si="4"/>
        <v>1.0613216559292631</v>
      </c>
      <c r="K35" s="177">
        <v>11002</v>
      </c>
    </row>
    <row r="36" spans="1:11" s="170" customFormat="1" ht="20.25" customHeight="1">
      <c r="A36" s="179" t="s">
        <v>291</v>
      </c>
      <c r="B36" s="175">
        <v>0</v>
      </c>
      <c r="C36" s="175">
        <v>34055</v>
      </c>
      <c r="D36" s="175">
        <v>0</v>
      </c>
      <c r="E36" s="175">
        <v>37149</v>
      </c>
      <c r="F36" s="175">
        <v>51367</v>
      </c>
      <c r="G36" s="176">
        <v>0</v>
      </c>
      <c r="H36" s="176">
        <f t="shared" si="2"/>
        <v>1.5083541330201145</v>
      </c>
      <c r="I36" s="176">
        <v>0</v>
      </c>
      <c r="J36" s="176">
        <f t="shared" si="4"/>
        <v>1.3827290102021588</v>
      </c>
      <c r="K36" s="177">
        <v>11003</v>
      </c>
    </row>
    <row r="37" spans="1:11" s="170" customFormat="1" ht="20.25" customHeight="1">
      <c r="A37" s="174" t="s">
        <v>292</v>
      </c>
      <c r="B37" s="175">
        <v>0</v>
      </c>
      <c r="C37" s="175">
        <v>0</v>
      </c>
      <c r="D37" s="175">
        <v>0</v>
      </c>
      <c r="E37" s="175">
        <v>0</v>
      </c>
      <c r="F37" s="175"/>
      <c r="G37" s="176">
        <v>0</v>
      </c>
      <c r="H37" s="176">
        <f t="shared" si="2"/>
        <v>0</v>
      </c>
      <c r="I37" s="176">
        <v>0</v>
      </c>
      <c r="J37" s="176">
        <f t="shared" si="4"/>
        <v>0</v>
      </c>
      <c r="K37" s="177">
        <v>11006</v>
      </c>
    </row>
    <row r="38" spans="1:11" s="170" customFormat="1" ht="20.25" customHeight="1">
      <c r="A38" s="174" t="s">
        <v>293</v>
      </c>
      <c r="B38" s="175">
        <v>0</v>
      </c>
      <c r="C38" s="175">
        <v>0</v>
      </c>
      <c r="D38" s="175">
        <v>0</v>
      </c>
      <c r="E38" s="175">
        <v>0</v>
      </c>
      <c r="F38" s="175"/>
      <c r="G38" s="176">
        <v>0</v>
      </c>
      <c r="H38" s="176">
        <f t="shared" si="2"/>
        <v>0</v>
      </c>
      <c r="I38" s="176">
        <v>0</v>
      </c>
      <c r="J38" s="176">
        <f t="shared" si="4"/>
        <v>0</v>
      </c>
      <c r="K38" s="178"/>
    </row>
    <row r="39" spans="1:11" s="170" customFormat="1" ht="20.25" customHeight="1">
      <c r="A39" s="174" t="s">
        <v>294</v>
      </c>
      <c r="B39" s="175">
        <v>0</v>
      </c>
      <c r="C39" s="175">
        <v>11534</v>
      </c>
      <c r="D39" s="175">
        <v>0</v>
      </c>
      <c r="E39" s="175">
        <v>957</v>
      </c>
      <c r="F39" s="175">
        <v>7984</v>
      </c>
      <c r="G39" s="176">
        <v>0</v>
      </c>
      <c r="H39" s="176">
        <f t="shared" si="2"/>
        <v>0.6922143228715103</v>
      </c>
      <c r="I39" s="176">
        <v>0</v>
      </c>
      <c r="J39" s="176">
        <f t="shared" si="4"/>
        <v>8.3427377220480672</v>
      </c>
      <c r="K39" s="177">
        <v>11008</v>
      </c>
    </row>
    <row r="40" spans="1:11" s="170" customFormat="1" ht="20.25" customHeight="1">
      <c r="A40" s="174" t="s">
        <v>295</v>
      </c>
      <c r="B40" s="175">
        <v>0</v>
      </c>
      <c r="C40" s="175">
        <v>0</v>
      </c>
      <c r="D40" s="175">
        <v>0</v>
      </c>
      <c r="E40" s="175">
        <v>3</v>
      </c>
      <c r="F40" s="175">
        <v>2003</v>
      </c>
      <c r="G40" s="176">
        <v>0</v>
      </c>
      <c r="H40" s="176">
        <f t="shared" si="2"/>
        <v>0</v>
      </c>
      <c r="I40" s="176">
        <v>0</v>
      </c>
      <c r="J40" s="176">
        <f t="shared" si="4"/>
        <v>667.66666666666663</v>
      </c>
      <c r="K40" s="177">
        <v>11009</v>
      </c>
    </row>
    <row r="41" spans="1:11" s="170" customFormat="1" ht="20.25" customHeight="1">
      <c r="A41" s="174" t="s">
        <v>296</v>
      </c>
      <c r="B41" s="175">
        <v>0</v>
      </c>
      <c r="C41" s="175">
        <v>0</v>
      </c>
      <c r="D41" s="175">
        <v>0</v>
      </c>
      <c r="E41" s="175">
        <v>0</v>
      </c>
      <c r="F41" s="175"/>
      <c r="G41" s="176">
        <v>0</v>
      </c>
      <c r="H41" s="176">
        <f t="shared" si="2"/>
        <v>0</v>
      </c>
      <c r="I41" s="176">
        <v>0</v>
      </c>
      <c r="J41" s="176">
        <f t="shared" si="4"/>
        <v>0</v>
      </c>
      <c r="K41" s="177">
        <v>105</v>
      </c>
    </row>
    <row r="42" spans="1:11" s="170" customFormat="1" ht="20.25" customHeight="1">
      <c r="A42" s="174" t="s">
        <v>297</v>
      </c>
      <c r="B42" s="175">
        <v>0</v>
      </c>
      <c r="C42" s="175">
        <v>30940</v>
      </c>
      <c r="D42" s="175">
        <v>0</v>
      </c>
      <c r="E42" s="175">
        <v>16000</v>
      </c>
      <c r="F42" s="175">
        <v>56540</v>
      </c>
      <c r="G42" s="176">
        <v>0</v>
      </c>
      <c r="H42" s="176">
        <f t="shared" si="2"/>
        <v>1.8274078862314156</v>
      </c>
      <c r="I42" s="176">
        <v>0</v>
      </c>
      <c r="J42" s="176">
        <f t="shared" si="4"/>
        <v>3.5337499999999999</v>
      </c>
      <c r="K42" s="177">
        <v>11011</v>
      </c>
    </row>
    <row r="43" spans="1:11" s="170" customFormat="1" ht="20.25" customHeight="1">
      <c r="A43" s="174" t="s">
        <v>298</v>
      </c>
      <c r="B43" s="175">
        <v>0</v>
      </c>
      <c r="C43" s="175">
        <v>0</v>
      </c>
      <c r="D43" s="175">
        <v>0</v>
      </c>
      <c r="E43" s="175">
        <v>0</v>
      </c>
      <c r="F43" s="175"/>
      <c r="G43" s="176">
        <v>0</v>
      </c>
      <c r="H43" s="176">
        <f t="shared" si="2"/>
        <v>0</v>
      </c>
      <c r="I43" s="176">
        <v>0</v>
      </c>
      <c r="J43" s="176">
        <f t="shared" si="4"/>
        <v>0</v>
      </c>
      <c r="K43" s="178"/>
    </row>
    <row r="44" spans="1:11" s="170" customFormat="1" ht="20.25" customHeight="1">
      <c r="A44" s="174" t="s">
        <v>299</v>
      </c>
      <c r="B44" s="175">
        <v>0</v>
      </c>
      <c r="C44" s="175">
        <v>0</v>
      </c>
      <c r="D44" s="175">
        <v>0</v>
      </c>
      <c r="E44" s="175">
        <v>0</v>
      </c>
      <c r="F44" s="175"/>
      <c r="G44" s="176">
        <v>0</v>
      </c>
      <c r="H44" s="176">
        <f t="shared" si="2"/>
        <v>0</v>
      </c>
      <c r="I44" s="176">
        <v>0</v>
      </c>
      <c r="J44" s="176">
        <f t="shared" si="4"/>
        <v>0</v>
      </c>
      <c r="K44" s="178"/>
    </row>
    <row r="45" spans="1:11" s="170" customFormat="1" ht="20.25" customHeight="1">
      <c r="A45" s="174" t="s">
        <v>300</v>
      </c>
      <c r="B45" s="175">
        <v>0</v>
      </c>
      <c r="C45" s="175">
        <v>0</v>
      </c>
      <c r="D45" s="175">
        <v>0</v>
      </c>
      <c r="E45" s="175">
        <v>0</v>
      </c>
      <c r="F45" s="175"/>
      <c r="G45" s="176">
        <v>0</v>
      </c>
      <c r="H45" s="176">
        <f t="shared" si="2"/>
        <v>0</v>
      </c>
      <c r="I45" s="176">
        <v>0</v>
      </c>
      <c r="J45" s="176">
        <f t="shared" si="4"/>
        <v>0</v>
      </c>
      <c r="K45" s="178"/>
    </row>
    <row r="46" spans="1:11" s="170" customFormat="1" ht="20.25" customHeight="1">
      <c r="A46" s="174" t="s">
        <v>301</v>
      </c>
      <c r="B46" s="175">
        <v>0</v>
      </c>
      <c r="C46" s="175">
        <v>0</v>
      </c>
      <c r="D46" s="175">
        <v>0</v>
      </c>
      <c r="E46" s="175"/>
      <c r="F46" s="175"/>
      <c r="G46" s="176">
        <v>0</v>
      </c>
      <c r="H46" s="176">
        <f t="shared" si="2"/>
        <v>0</v>
      </c>
      <c r="I46" s="176">
        <v>0</v>
      </c>
      <c r="J46" s="176">
        <f t="shared" si="4"/>
        <v>0</v>
      </c>
      <c r="K46" s="177">
        <v>11015</v>
      </c>
    </row>
    <row r="47" spans="1:11" s="170" customFormat="1" ht="20.25" customHeight="1">
      <c r="A47" s="174" t="s">
        <v>302</v>
      </c>
      <c r="B47" s="175">
        <v>0</v>
      </c>
      <c r="C47" s="175">
        <v>0</v>
      </c>
      <c r="D47" s="175">
        <v>0</v>
      </c>
      <c r="E47" s="175">
        <v>0</v>
      </c>
      <c r="F47" s="175"/>
      <c r="G47" s="176">
        <v>0</v>
      </c>
      <c r="H47" s="176">
        <f t="shared" si="2"/>
        <v>0</v>
      </c>
      <c r="I47" s="176">
        <v>0</v>
      </c>
      <c r="J47" s="176">
        <f t="shared" si="4"/>
        <v>0</v>
      </c>
      <c r="K47" s="178"/>
    </row>
    <row r="48" spans="1:11" s="170" customFormat="1" ht="20.25" customHeight="1">
      <c r="A48" s="174" t="s">
        <v>303</v>
      </c>
      <c r="B48" s="175">
        <v>0</v>
      </c>
      <c r="C48" s="175">
        <v>0</v>
      </c>
      <c r="D48" s="175">
        <v>0</v>
      </c>
      <c r="E48" s="175">
        <v>0</v>
      </c>
      <c r="F48" s="175"/>
      <c r="G48" s="176">
        <v>0</v>
      </c>
      <c r="H48" s="176">
        <f t="shared" si="2"/>
        <v>0</v>
      </c>
      <c r="I48" s="176">
        <v>0</v>
      </c>
      <c r="J48" s="176">
        <f t="shared" si="4"/>
        <v>0</v>
      </c>
      <c r="K48" s="178"/>
    </row>
    <row r="49" spans="1:11" s="170" customFormat="1" ht="20.25" customHeight="1">
      <c r="A49" s="174" t="s">
        <v>304</v>
      </c>
      <c r="B49" s="175">
        <v>0</v>
      </c>
      <c r="C49" s="175">
        <v>0</v>
      </c>
      <c r="D49" s="180">
        <v>0</v>
      </c>
      <c r="E49" s="175">
        <v>0</v>
      </c>
      <c r="F49" s="175"/>
      <c r="G49" s="176">
        <v>0</v>
      </c>
      <c r="H49" s="176">
        <f t="shared" si="2"/>
        <v>0</v>
      </c>
      <c r="I49" s="176">
        <v>0</v>
      </c>
      <c r="J49" s="176">
        <f t="shared" si="4"/>
        <v>0</v>
      </c>
      <c r="K49" s="178"/>
    </row>
    <row r="50" spans="1:11" s="170" customFormat="1" ht="20.25" customHeight="1">
      <c r="A50" s="172" t="s">
        <v>305</v>
      </c>
      <c r="B50" s="175">
        <v>0</v>
      </c>
      <c r="C50" s="175">
        <f>SUM(C33,C31,C37:C49)</f>
        <v>248409</v>
      </c>
      <c r="D50" s="175">
        <f t="shared" ref="D50:F50" si="9">SUM(D33,D31,D37:D49)</f>
        <v>0</v>
      </c>
      <c r="E50" s="175">
        <f t="shared" si="9"/>
        <v>246026</v>
      </c>
      <c r="F50" s="175">
        <f t="shared" si="9"/>
        <v>310219</v>
      </c>
      <c r="G50" s="176">
        <v>0</v>
      </c>
      <c r="H50" s="176">
        <f t="shared" si="2"/>
        <v>1.2488235128356864</v>
      </c>
      <c r="I50" s="176">
        <v>0</v>
      </c>
      <c r="J50" s="176">
        <f t="shared" si="4"/>
        <v>1.260919577605619</v>
      </c>
      <c r="K50" s="178"/>
    </row>
  </sheetData>
  <sheetProtection insertColumns="0" insertRows="0" deleteColumns="0" deleteRows="0" autoFilter="0"/>
  <mergeCells count="2">
    <mergeCell ref="A1:J1"/>
    <mergeCell ref="A2:J2"/>
  </mergeCells>
  <phoneticPr fontId="65" type="noConversion"/>
  <pageMargins left="0.74803149606299213" right="0.74803149606299213" top="0.98425196850393704" bottom="0.98425196850393704" header="0.51181102362204722" footer="0.51181102362204722"/>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showZeros="0" zoomScale="115" zoomScaleNormal="115" workbookViewId="0">
      <pane xSplit="2" ySplit="3" topLeftCell="C4" activePane="bottomRight" state="frozen"/>
      <selection pane="topRight" activeCell="C1" sqref="C1"/>
      <selection pane="bottomLeft" activeCell="A4" sqref="A4"/>
      <selection pane="bottomRight" activeCell="F4" sqref="F4"/>
    </sheetView>
  </sheetViews>
  <sheetFormatPr defaultColWidth="9" defaultRowHeight="20.25" customHeight="1"/>
  <cols>
    <col min="1" max="1" width="26.625" style="15" customWidth="1"/>
    <col min="2" max="2" width="18.375" style="15" hidden="1" customWidth="1"/>
    <col min="3" max="3" width="18" style="15" customWidth="1"/>
    <col min="4" max="4" width="18.375" style="15" hidden="1" customWidth="1"/>
    <col min="5" max="5" width="13.375" style="15" hidden="1" customWidth="1"/>
    <col min="6" max="6" width="18.375" style="15" customWidth="1"/>
    <col min="7" max="7" width="13.625" style="15" hidden="1" customWidth="1"/>
    <col min="8" max="8" width="12" style="15" customWidth="1"/>
    <col min="9" max="9" width="12.75" style="15" hidden="1" customWidth="1"/>
    <col min="10" max="10" width="12.375" style="15" customWidth="1"/>
    <col min="11" max="11" width="12.375" style="125" hidden="1" customWidth="1"/>
  </cols>
  <sheetData>
    <row r="1" spans="1:11" s="170" customFormat="1" ht="36" customHeight="1">
      <c r="A1" s="370" t="s">
        <v>354</v>
      </c>
      <c r="B1" s="370"/>
      <c r="C1" s="370"/>
      <c r="D1" s="370"/>
      <c r="E1" s="370"/>
      <c r="F1" s="370"/>
      <c r="G1" s="370"/>
      <c r="H1" s="370"/>
      <c r="I1" s="370"/>
      <c r="J1" s="370"/>
      <c r="K1" s="168"/>
    </row>
    <row r="2" spans="1:11" s="170" customFormat="1" ht="20.25" customHeight="1">
      <c r="A2" s="20"/>
      <c r="B2" s="20"/>
      <c r="C2" s="20"/>
      <c r="D2" s="20"/>
      <c r="E2" s="20"/>
      <c r="F2" s="20"/>
      <c r="G2" s="20"/>
      <c r="H2" s="20"/>
      <c r="I2" s="20"/>
      <c r="J2" s="181" t="s">
        <v>251</v>
      </c>
      <c r="K2" s="181"/>
    </row>
    <row r="3" spans="1:11" s="170" customFormat="1" ht="39" customHeight="1">
      <c r="A3" s="182" t="s">
        <v>306</v>
      </c>
      <c r="B3" s="183" t="s">
        <v>253</v>
      </c>
      <c r="C3" s="183" t="s">
        <v>253</v>
      </c>
      <c r="D3" s="183" t="s">
        <v>254</v>
      </c>
      <c r="E3" s="183" t="s">
        <v>255</v>
      </c>
      <c r="F3" s="183" t="s">
        <v>256</v>
      </c>
      <c r="G3" s="183" t="s">
        <v>257</v>
      </c>
      <c r="H3" s="183" t="s">
        <v>257</v>
      </c>
      <c r="I3" s="183" t="s">
        <v>258</v>
      </c>
      <c r="J3" s="183" t="s">
        <v>307</v>
      </c>
      <c r="K3" s="173" t="s">
        <v>260</v>
      </c>
    </row>
    <row r="4" spans="1:11" s="170" customFormat="1" ht="20.25" customHeight="1">
      <c r="A4" s="184" t="s">
        <v>308</v>
      </c>
      <c r="B4" s="175">
        <v>0</v>
      </c>
      <c r="C4" s="175">
        <v>21157</v>
      </c>
      <c r="D4" s="175"/>
      <c r="E4" s="175">
        <v>20541</v>
      </c>
      <c r="F4" s="175">
        <v>20115</v>
      </c>
      <c r="G4" s="176">
        <f t="shared" ref="G4:G29" si="0">IF(B4=0,0,F4/B4)</f>
        <v>0</v>
      </c>
      <c r="H4" s="176">
        <f t="shared" ref="H4:H51" si="1">IF(C4=0,0,F4/C4)</f>
        <v>0.95074916103417306</v>
      </c>
      <c r="I4" s="176">
        <f t="shared" ref="I4:I29" si="2">IF(D4=0,0,F4/D4)</f>
        <v>0</v>
      </c>
      <c r="J4" s="176">
        <f t="shared" ref="J4:J51" si="3">IF(E4=0,0,F4/E4)</f>
        <v>0.97926099021469259</v>
      </c>
      <c r="K4" s="185">
        <v>201</v>
      </c>
    </row>
    <row r="5" spans="1:11" s="170" customFormat="1" ht="20.25" customHeight="1">
      <c r="A5" s="184" t="s">
        <v>309</v>
      </c>
      <c r="B5" s="175">
        <v>0</v>
      </c>
      <c r="C5" s="175"/>
      <c r="D5" s="175"/>
      <c r="E5" s="175"/>
      <c r="F5" s="175"/>
      <c r="G5" s="176">
        <f t="shared" si="0"/>
        <v>0</v>
      </c>
      <c r="H5" s="176">
        <f t="shared" si="1"/>
        <v>0</v>
      </c>
      <c r="I5" s="176">
        <f t="shared" si="2"/>
        <v>0</v>
      </c>
      <c r="J5" s="176">
        <f t="shared" si="3"/>
        <v>0</v>
      </c>
      <c r="K5" s="185">
        <v>202</v>
      </c>
    </row>
    <row r="6" spans="1:11" s="170" customFormat="1" ht="20.25" customHeight="1">
      <c r="A6" s="184" t="s">
        <v>310</v>
      </c>
      <c r="B6" s="175">
        <v>0</v>
      </c>
      <c r="C6" s="175">
        <v>222</v>
      </c>
      <c r="D6" s="175"/>
      <c r="E6" s="175">
        <v>222</v>
      </c>
      <c r="F6" s="175">
        <v>231</v>
      </c>
      <c r="G6" s="176">
        <f t="shared" si="0"/>
        <v>0</v>
      </c>
      <c r="H6" s="176">
        <f t="shared" si="1"/>
        <v>1.0405405405405406</v>
      </c>
      <c r="I6" s="176">
        <f t="shared" si="2"/>
        <v>0</v>
      </c>
      <c r="J6" s="176">
        <f t="shared" si="3"/>
        <v>1.0405405405405406</v>
      </c>
      <c r="K6" s="185">
        <v>203</v>
      </c>
    </row>
    <row r="7" spans="1:11" s="170" customFormat="1" ht="20.25" customHeight="1">
      <c r="A7" s="184" t="s">
        <v>311</v>
      </c>
      <c r="B7" s="175">
        <v>0</v>
      </c>
      <c r="C7" s="175">
        <v>6136</v>
      </c>
      <c r="D7" s="175"/>
      <c r="E7" s="175">
        <v>6126</v>
      </c>
      <c r="F7" s="175">
        <v>6409</v>
      </c>
      <c r="G7" s="176">
        <f t="shared" si="0"/>
        <v>0</v>
      </c>
      <c r="H7" s="176">
        <f t="shared" si="1"/>
        <v>1.0444915254237288</v>
      </c>
      <c r="I7" s="176">
        <f t="shared" si="2"/>
        <v>0</v>
      </c>
      <c r="J7" s="176">
        <f t="shared" si="3"/>
        <v>1.0461965393405159</v>
      </c>
      <c r="K7" s="185">
        <v>204</v>
      </c>
    </row>
    <row r="8" spans="1:11" s="170" customFormat="1" ht="20.25" customHeight="1">
      <c r="A8" s="184" t="s">
        <v>312</v>
      </c>
      <c r="B8" s="175">
        <v>0</v>
      </c>
      <c r="C8" s="175">
        <v>34607</v>
      </c>
      <c r="D8" s="175"/>
      <c r="E8" s="175">
        <v>34570</v>
      </c>
      <c r="F8" s="175">
        <v>37029</v>
      </c>
      <c r="G8" s="176">
        <f t="shared" si="0"/>
        <v>0</v>
      </c>
      <c r="H8" s="176">
        <f t="shared" si="1"/>
        <v>1.0699858410148235</v>
      </c>
      <c r="I8" s="176">
        <f t="shared" si="2"/>
        <v>0</v>
      </c>
      <c r="J8" s="176">
        <f t="shared" si="3"/>
        <v>1.0711310384726642</v>
      </c>
      <c r="K8" s="185">
        <v>205</v>
      </c>
    </row>
    <row r="9" spans="1:11" s="170" customFormat="1" ht="20.25" customHeight="1">
      <c r="A9" s="184" t="s">
        <v>313</v>
      </c>
      <c r="B9" s="175">
        <v>0</v>
      </c>
      <c r="C9" s="175">
        <v>1113</v>
      </c>
      <c r="D9" s="175"/>
      <c r="E9" s="175">
        <v>1081</v>
      </c>
      <c r="F9" s="175">
        <v>1481</v>
      </c>
      <c r="G9" s="176">
        <f t="shared" si="0"/>
        <v>0</v>
      </c>
      <c r="H9" s="176">
        <f t="shared" si="1"/>
        <v>1.3306379155435759</v>
      </c>
      <c r="I9" s="176">
        <f t="shared" si="2"/>
        <v>0</v>
      </c>
      <c r="J9" s="176">
        <f t="shared" si="3"/>
        <v>1.3700277520814061</v>
      </c>
      <c r="K9" s="185">
        <v>206</v>
      </c>
    </row>
    <row r="10" spans="1:11" s="170" customFormat="1" ht="20.25" customHeight="1">
      <c r="A10" s="184" t="s">
        <v>314</v>
      </c>
      <c r="B10" s="175">
        <v>0</v>
      </c>
      <c r="C10" s="175">
        <v>1985</v>
      </c>
      <c r="D10" s="175"/>
      <c r="E10" s="175">
        <v>1927</v>
      </c>
      <c r="F10" s="175">
        <v>1619</v>
      </c>
      <c r="G10" s="176">
        <f t="shared" si="0"/>
        <v>0</v>
      </c>
      <c r="H10" s="176">
        <f t="shared" si="1"/>
        <v>0.81561712846347612</v>
      </c>
      <c r="I10" s="176">
        <f t="shared" si="2"/>
        <v>0</v>
      </c>
      <c r="J10" s="176">
        <f t="shared" si="3"/>
        <v>0.84016606123508042</v>
      </c>
      <c r="K10" s="185">
        <v>207</v>
      </c>
    </row>
    <row r="11" spans="1:11" s="170" customFormat="1" ht="20.25" customHeight="1">
      <c r="A11" s="184" t="s">
        <v>315</v>
      </c>
      <c r="B11" s="175">
        <v>0</v>
      </c>
      <c r="C11" s="175">
        <v>33649</v>
      </c>
      <c r="D11" s="175"/>
      <c r="E11" s="175">
        <v>33523</v>
      </c>
      <c r="F11" s="175">
        <v>42927</v>
      </c>
      <c r="G11" s="176">
        <f t="shared" si="0"/>
        <v>0</v>
      </c>
      <c r="H11" s="176">
        <f t="shared" si="1"/>
        <v>1.2757288478112276</v>
      </c>
      <c r="I11" s="176">
        <f t="shared" si="2"/>
        <v>0</v>
      </c>
      <c r="J11" s="176">
        <f t="shared" si="3"/>
        <v>1.2805238194672315</v>
      </c>
      <c r="K11" s="185">
        <v>208</v>
      </c>
    </row>
    <row r="12" spans="1:11" s="170" customFormat="1" ht="20.25" customHeight="1">
      <c r="A12" s="184" t="s">
        <v>316</v>
      </c>
      <c r="B12" s="175">
        <v>0</v>
      </c>
      <c r="C12" s="175">
        <v>26940</v>
      </c>
      <c r="D12" s="175"/>
      <c r="E12" s="175">
        <v>26583</v>
      </c>
      <c r="F12" s="175">
        <v>18524</v>
      </c>
      <c r="G12" s="176">
        <f t="shared" si="0"/>
        <v>0</v>
      </c>
      <c r="H12" s="176">
        <f t="shared" si="1"/>
        <v>0.68760207869339274</v>
      </c>
      <c r="I12" s="176">
        <f t="shared" si="2"/>
        <v>0</v>
      </c>
      <c r="J12" s="176">
        <f t="shared" si="3"/>
        <v>0.69683632396644468</v>
      </c>
      <c r="K12" s="185">
        <v>210</v>
      </c>
    </row>
    <row r="13" spans="1:11" s="170" customFormat="1" ht="20.25" customHeight="1">
      <c r="A13" s="184" t="s">
        <v>317</v>
      </c>
      <c r="B13" s="175">
        <v>0</v>
      </c>
      <c r="C13" s="175">
        <v>3503</v>
      </c>
      <c r="D13" s="175"/>
      <c r="E13" s="175">
        <v>3401</v>
      </c>
      <c r="F13" s="175">
        <v>11451</v>
      </c>
      <c r="G13" s="176">
        <f t="shared" si="0"/>
        <v>0</v>
      </c>
      <c r="H13" s="176">
        <f t="shared" si="1"/>
        <v>3.2689123608335713</v>
      </c>
      <c r="I13" s="176">
        <f t="shared" si="2"/>
        <v>0</v>
      </c>
      <c r="J13" s="176">
        <f t="shared" si="3"/>
        <v>3.3669508967950601</v>
      </c>
      <c r="K13" s="185">
        <v>211</v>
      </c>
    </row>
    <row r="14" spans="1:11" s="170" customFormat="1" ht="20.25" customHeight="1">
      <c r="A14" s="184" t="s">
        <v>318</v>
      </c>
      <c r="B14" s="175">
        <v>0</v>
      </c>
      <c r="C14" s="175">
        <v>1827</v>
      </c>
      <c r="D14" s="175"/>
      <c r="E14" s="175">
        <v>1774</v>
      </c>
      <c r="F14" s="175">
        <v>1925</v>
      </c>
      <c r="G14" s="176">
        <f t="shared" si="0"/>
        <v>0</v>
      </c>
      <c r="H14" s="176">
        <f t="shared" si="1"/>
        <v>1.053639846743295</v>
      </c>
      <c r="I14" s="176">
        <f t="shared" si="2"/>
        <v>0</v>
      </c>
      <c r="J14" s="176">
        <f t="shared" si="3"/>
        <v>1.0851183765501691</v>
      </c>
      <c r="K14" s="185">
        <v>212</v>
      </c>
    </row>
    <row r="15" spans="1:11" s="170" customFormat="1" ht="20.25" customHeight="1">
      <c r="A15" s="184" t="s">
        <v>319</v>
      </c>
      <c r="B15" s="175">
        <v>0</v>
      </c>
      <c r="C15" s="175">
        <v>53017</v>
      </c>
      <c r="D15" s="175"/>
      <c r="E15" s="175">
        <v>52296</v>
      </c>
      <c r="F15" s="175">
        <v>53009</v>
      </c>
      <c r="G15" s="176">
        <f t="shared" si="0"/>
        <v>0</v>
      </c>
      <c r="H15" s="176">
        <f t="shared" si="1"/>
        <v>0.99984910500405533</v>
      </c>
      <c r="I15" s="176">
        <f t="shared" si="2"/>
        <v>0</v>
      </c>
      <c r="J15" s="176">
        <f t="shared" si="3"/>
        <v>1.0136339299372801</v>
      </c>
      <c r="K15" s="185">
        <v>213</v>
      </c>
    </row>
    <row r="16" spans="1:11" s="170" customFormat="1" ht="20.25" customHeight="1">
      <c r="A16" s="184" t="s">
        <v>320</v>
      </c>
      <c r="B16" s="175">
        <v>0</v>
      </c>
      <c r="C16" s="175">
        <v>8512</v>
      </c>
      <c r="D16" s="175"/>
      <c r="E16" s="175">
        <v>8441</v>
      </c>
      <c r="F16" s="175">
        <v>8604</v>
      </c>
      <c r="G16" s="176">
        <f t="shared" si="0"/>
        <v>0</v>
      </c>
      <c r="H16" s="176">
        <f t="shared" si="1"/>
        <v>1.0108082706766917</v>
      </c>
      <c r="I16" s="176">
        <f t="shared" si="2"/>
        <v>0</v>
      </c>
      <c r="J16" s="176">
        <f t="shared" si="3"/>
        <v>1.0193105082336216</v>
      </c>
      <c r="K16" s="185">
        <v>214</v>
      </c>
    </row>
    <row r="17" spans="1:11" s="170" customFormat="1" ht="20.25" customHeight="1">
      <c r="A17" s="184" t="s">
        <v>321</v>
      </c>
      <c r="B17" s="175">
        <v>0</v>
      </c>
      <c r="C17" s="175">
        <v>440</v>
      </c>
      <c r="D17" s="175"/>
      <c r="E17" s="175">
        <v>427</v>
      </c>
      <c r="F17" s="175">
        <v>505</v>
      </c>
      <c r="G17" s="176">
        <f t="shared" si="0"/>
        <v>0</v>
      </c>
      <c r="H17" s="176">
        <f t="shared" si="1"/>
        <v>1.1477272727272727</v>
      </c>
      <c r="I17" s="176">
        <f t="shared" si="2"/>
        <v>0</v>
      </c>
      <c r="J17" s="176">
        <f t="shared" si="3"/>
        <v>1.1826697892271663</v>
      </c>
      <c r="K17" s="185">
        <v>215</v>
      </c>
    </row>
    <row r="18" spans="1:11" s="170" customFormat="1" ht="20.25" customHeight="1">
      <c r="A18" s="184" t="s">
        <v>322</v>
      </c>
      <c r="B18" s="175">
        <v>0</v>
      </c>
      <c r="C18" s="175">
        <v>528</v>
      </c>
      <c r="D18" s="175"/>
      <c r="E18" s="175">
        <v>513</v>
      </c>
      <c r="F18" s="175">
        <v>1363</v>
      </c>
      <c r="G18" s="176">
        <f t="shared" si="0"/>
        <v>0</v>
      </c>
      <c r="H18" s="176">
        <f t="shared" si="1"/>
        <v>2.581439393939394</v>
      </c>
      <c r="I18" s="176">
        <f t="shared" si="2"/>
        <v>0</v>
      </c>
      <c r="J18" s="176">
        <f t="shared" si="3"/>
        <v>2.6569200779727096</v>
      </c>
      <c r="K18" s="185">
        <v>216</v>
      </c>
    </row>
    <row r="19" spans="1:11" s="170" customFormat="1" ht="20.25" customHeight="1">
      <c r="A19" s="184" t="s">
        <v>323</v>
      </c>
      <c r="B19" s="175">
        <v>0</v>
      </c>
      <c r="C19" s="175"/>
      <c r="D19" s="175"/>
      <c r="E19" s="175"/>
      <c r="F19" s="175"/>
      <c r="G19" s="176">
        <f t="shared" si="0"/>
        <v>0</v>
      </c>
      <c r="H19" s="176">
        <f t="shared" si="1"/>
        <v>0</v>
      </c>
      <c r="I19" s="176">
        <f t="shared" si="2"/>
        <v>0</v>
      </c>
      <c r="J19" s="176">
        <f t="shared" si="3"/>
        <v>0</v>
      </c>
      <c r="K19" s="185">
        <v>217</v>
      </c>
    </row>
    <row r="20" spans="1:11" s="170" customFormat="1" ht="20.25" customHeight="1">
      <c r="A20" s="184" t="s">
        <v>324</v>
      </c>
      <c r="B20" s="175">
        <v>0</v>
      </c>
      <c r="C20" s="175"/>
      <c r="D20" s="175"/>
      <c r="E20" s="175"/>
      <c r="F20" s="175"/>
      <c r="G20" s="176">
        <f t="shared" si="0"/>
        <v>0</v>
      </c>
      <c r="H20" s="176">
        <f t="shared" si="1"/>
        <v>0</v>
      </c>
      <c r="I20" s="176">
        <f t="shared" si="2"/>
        <v>0</v>
      </c>
      <c r="J20" s="176">
        <f t="shared" si="3"/>
        <v>0</v>
      </c>
      <c r="K20" s="185">
        <v>219</v>
      </c>
    </row>
    <row r="21" spans="1:11" s="170" customFormat="1" ht="20.25" customHeight="1">
      <c r="A21" s="184" t="s">
        <v>325</v>
      </c>
      <c r="B21" s="175">
        <v>0</v>
      </c>
      <c r="C21" s="175">
        <v>995</v>
      </c>
      <c r="D21" s="175"/>
      <c r="E21" s="175">
        <v>966</v>
      </c>
      <c r="F21" s="175">
        <v>1000</v>
      </c>
      <c r="G21" s="176">
        <f t="shared" si="0"/>
        <v>0</v>
      </c>
      <c r="H21" s="176">
        <f t="shared" si="1"/>
        <v>1.0050251256281406</v>
      </c>
      <c r="I21" s="176">
        <f t="shared" si="2"/>
        <v>0</v>
      </c>
      <c r="J21" s="176">
        <f t="shared" si="3"/>
        <v>1.0351966873706004</v>
      </c>
      <c r="K21" s="185">
        <v>220</v>
      </c>
    </row>
    <row r="22" spans="1:11" s="170" customFormat="1" ht="20.25" customHeight="1">
      <c r="A22" s="184" t="s">
        <v>326</v>
      </c>
      <c r="B22" s="175">
        <v>0</v>
      </c>
      <c r="C22" s="175">
        <v>9181</v>
      </c>
      <c r="D22" s="175"/>
      <c r="E22" s="175">
        <v>8914</v>
      </c>
      <c r="F22" s="175">
        <v>6869</v>
      </c>
      <c r="G22" s="176">
        <f t="shared" si="0"/>
        <v>0</v>
      </c>
      <c r="H22" s="176">
        <f t="shared" si="1"/>
        <v>0.74817558000217843</v>
      </c>
      <c r="I22" s="176">
        <f t="shared" si="2"/>
        <v>0</v>
      </c>
      <c r="J22" s="176">
        <f t="shared" si="3"/>
        <v>0.77058559569216967</v>
      </c>
      <c r="K22" s="185">
        <v>221</v>
      </c>
    </row>
    <row r="23" spans="1:11" s="170" customFormat="1" ht="20.25" customHeight="1">
      <c r="A23" s="184" t="s">
        <v>327</v>
      </c>
      <c r="B23" s="175">
        <v>0</v>
      </c>
      <c r="C23" s="175">
        <v>190</v>
      </c>
      <c r="D23" s="175"/>
      <c r="E23" s="175">
        <v>184</v>
      </c>
      <c r="F23" s="175">
        <v>156</v>
      </c>
      <c r="G23" s="176">
        <f t="shared" si="0"/>
        <v>0</v>
      </c>
      <c r="H23" s="176">
        <f t="shared" si="1"/>
        <v>0.82105263157894737</v>
      </c>
      <c r="I23" s="176">
        <f t="shared" si="2"/>
        <v>0</v>
      </c>
      <c r="J23" s="176">
        <f t="shared" si="3"/>
        <v>0.84782608695652173</v>
      </c>
      <c r="K23" s="185">
        <v>222</v>
      </c>
    </row>
    <row r="24" spans="1:11" s="170" customFormat="1" ht="20.25" customHeight="1">
      <c r="A24" s="184" t="s">
        <v>328</v>
      </c>
      <c r="B24" s="175">
        <v>0</v>
      </c>
      <c r="C24" s="175">
        <v>1230</v>
      </c>
      <c r="D24" s="175"/>
      <c r="E24" s="175">
        <v>1194</v>
      </c>
      <c r="F24" s="175">
        <v>1572</v>
      </c>
      <c r="G24" s="176">
        <f t="shared" si="0"/>
        <v>0</v>
      </c>
      <c r="H24" s="176">
        <f t="shared" si="1"/>
        <v>1.2780487804878049</v>
      </c>
      <c r="I24" s="176">
        <f t="shared" si="2"/>
        <v>0</v>
      </c>
      <c r="J24" s="176">
        <f t="shared" si="3"/>
        <v>1.3165829145728642</v>
      </c>
      <c r="K24" s="185">
        <v>224</v>
      </c>
    </row>
    <row r="25" spans="1:11" s="170" customFormat="1" ht="20.25" customHeight="1">
      <c r="A25" s="184" t="s">
        <v>329</v>
      </c>
      <c r="B25" s="175">
        <v>0</v>
      </c>
      <c r="C25" s="175">
        <v>300</v>
      </c>
      <c r="D25" s="175"/>
      <c r="E25" s="175"/>
      <c r="F25" s="175"/>
      <c r="G25" s="176">
        <f t="shared" si="0"/>
        <v>0</v>
      </c>
      <c r="H25" s="176">
        <f t="shared" si="1"/>
        <v>0</v>
      </c>
      <c r="I25" s="176">
        <f t="shared" si="2"/>
        <v>0</v>
      </c>
      <c r="J25" s="176">
        <f t="shared" si="3"/>
        <v>0</v>
      </c>
      <c r="K25" s="185"/>
    </row>
    <row r="26" spans="1:11" s="170" customFormat="1" ht="20.25" customHeight="1">
      <c r="A26" s="184" t="s">
        <v>330</v>
      </c>
      <c r="B26" s="175">
        <v>0</v>
      </c>
      <c r="C26" s="175"/>
      <c r="D26" s="175"/>
      <c r="E26" s="175"/>
      <c r="F26" s="175"/>
      <c r="G26" s="176">
        <f t="shared" si="0"/>
        <v>0</v>
      </c>
      <c r="H26" s="176">
        <f t="shared" si="1"/>
        <v>0</v>
      </c>
      <c r="I26" s="176">
        <f t="shared" si="2"/>
        <v>0</v>
      </c>
      <c r="J26" s="176">
        <f t="shared" si="3"/>
        <v>0</v>
      </c>
      <c r="K26" s="185">
        <v>229</v>
      </c>
    </row>
    <row r="27" spans="1:11" s="170" customFormat="1" ht="20.25" customHeight="1">
      <c r="A27" s="184" t="s">
        <v>331</v>
      </c>
      <c r="B27" s="175">
        <v>0</v>
      </c>
      <c r="C27" s="175">
        <v>6277</v>
      </c>
      <c r="D27" s="175"/>
      <c r="E27" s="175">
        <v>4981</v>
      </c>
      <c r="F27" s="175">
        <v>4824</v>
      </c>
      <c r="G27" s="176">
        <f t="shared" si="0"/>
        <v>0</v>
      </c>
      <c r="H27" s="176">
        <f t="shared" si="1"/>
        <v>0.7685199936275291</v>
      </c>
      <c r="I27" s="176">
        <f t="shared" si="2"/>
        <v>0</v>
      </c>
      <c r="J27" s="176">
        <f t="shared" si="3"/>
        <v>0.96848022485444685</v>
      </c>
      <c r="K27" s="185">
        <v>232</v>
      </c>
    </row>
    <row r="28" spans="1:11" s="170" customFormat="1" ht="20.25" customHeight="1">
      <c r="A28" s="184" t="s">
        <v>332</v>
      </c>
      <c r="B28" s="175">
        <v>0</v>
      </c>
      <c r="C28" s="175">
        <v>25</v>
      </c>
      <c r="D28" s="175"/>
      <c r="E28" s="175">
        <v>16</v>
      </c>
      <c r="F28" s="175">
        <v>57</v>
      </c>
      <c r="G28" s="176">
        <f t="shared" si="0"/>
        <v>0</v>
      </c>
      <c r="H28" s="176">
        <f t="shared" si="1"/>
        <v>2.2799999999999998</v>
      </c>
      <c r="I28" s="176">
        <f t="shared" si="2"/>
        <v>0</v>
      </c>
      <c r="J28" s="176">
        <f t="shared" si="3"/>
        <v>3.5625</v>
      </c>
      <c r="K28" s="185">
        <v>233</v>
      </c>
    </row>
    <row r="29" spans="1:11" s="170" customFormat="1" ht="20.25" customHeight="1">
      <c r="A29" s="186" t="s">
        <v>333</v>
      </c>
      <c r="B29" s="175">
        <v>0</v>
      </c>
      <c r="C29" s="175">
        <f>SUM(C4:C28)</f>
        <v>211834</v>
      </c>
      <c r="D29" s="175">
        <f t="shared" ref="D29:F29" si="4">SUM(D4:D28)</f>
        <v>0</v>
      </c>
      <c r="E29" s="175">
        <f t="shared" si="4"/>
        <v>207680</v>
      </c>
      <c r="F29" s="175">
        <f t="shared" si="4"/>
        <v>219670</v>
      </c>
      <c r="G29" s="176">
        <f t="shared" si="0"/>
        <v>0</v>
      </c>
      <c r="H29" s="176">
        <f t="shared" si="1"/>
        <v>1.0369912289811833</v>
      </c>
      <c r="I29" s="176">
        <f t="shared" si="2"/>
        <v>0</v>
      </c>
      <c r="J29" s="176">
        <f t="shared" si="3"/>
        <v>1.0577330508474576</v>
      </c>
      <c r="K29" s="185"/>
    </row>
    <row r="30" spans="1:11" s="170" customFormat="1" ht="20.25" customHeight="1">
      <c r="A30" s="184" t="str">
        <f t="shared" ref="A30:A50" si="5">""</f>
        <v/>
      </c>
      <c r="B30" s="175">
        <v>0</v>
      </c>
      <c r="C30" s="175">
        <v>0</v>
      </c>
      <c r="D30" s="175">
        <v>0</v>
      </c>
      <c r="E30" s="175">
        <v>0</v>
      </c>
      <c r="F30" s="175">
        <v>0</v>
      </c>
      <c r="G30" s="176">
        <v>0</v>
      </c>
      <c r="H30" s="176">
        <f t="shared" si="1"/>
        <v>0</v>
      </c>
      <c r="I30" s="176">
        <v>0</v>
      </c>
      <c r="J30" s="176">
        <v>0</v>
      </c>
      <c r="K30" s="185"/>
    </row>
    <row r="31" spans="1:11" s="170" customFormat="1" ht="20.25" customHeight="1">
      <c r="A31" s="184" t="s">
        <v>334</v>
      </c>
      <c r="B31" s="175">
        <v>0</v>
      </c>
      <c r="C31" s="175">
        <f>SUM(C32:C34)</f>
        <v>0</v>
      </c>
      <c r="D31" s="175">
        <f t="shared" ref="D31:F31" si="6">SUM(D32:D34)</f>
        <v>0</v>
      </c>
      <c r="E31" s="175">
        <f t="shared" si="6"/>
        <v>0</v>
      </c>
      <c r="F31" s="175">
        <f t="shared" si="6"/>
        <v>0</v>
      </c>
      <c r="G31" s="176">
        <v>0</v>
      </c>
      <c r="H31" s="176">
        <f t="shared" si="1"/>
        <v>0</v>
      </c>
      <c r="I31" s="176">
        <v>0</v>
      </c>
      <c r="J31" s="176">
        <f t="shared" si="3"/>
        <v>0</v>
      </c>
      <c r="K31" s="185"/>
    </row>
    <row r="32" spans="1:11" s="170" customFormat="1" ht="20.25" customHeight="1">
      <c r="A32" s="184" t="s">
        <v>335</v>
      </c>
      <c r="B32" s="175">
        <v>0</v>
      </c>
      <c r="C32" s="175">
        <v>0</v>
      </c>
      <c r="D32" s="175">
        <v>0</v>
      </c>
      <c r="E32" s="175">
        <v>0</v>
      </c>
      <c r="F32" s="175">
        <v>0</v>
      </c>
      <c r="G32" s="176">
        <v>0</v>
      </c>
      <c r="H32" s="176">
        <f t="shared" si="1"/>
        <v>0</v>
      </c>
      <c r="I32" s="176">
        <v>0</v>
      </c>
      <c r="J32" s="176">
        <f t="shared" si="3"/>
        <v>0</v>
      </c>
      <c r="K32" s="185">
        <v>23001</v>
      </c>
    </row>
    <row r="33" spans="1:11" s="170" customFormat="1" ht="20.25" customHeight="1">
      <c r="A33" s="184" t="s">
        <v>336</v>
      </c>
      <c r="B33" s="175">
        <v>0</v>
      </c>
      <c r="C33" s="175">
        <v>0</v>
      </c>
      <c r="D33" s="175">
        <v>0</v>
      </c>
      <c r="E33" s="175">
        <v>0</v>
      </c>
      <c r="F33" s="175">
        <v>0</v>
      </c>
      <c r="G33" s="176">
        <v>0</v>
      </c>
      <c r="H33" s="176">
        <f t="shared" si="1"/>
        <v>0</v>
      </c>
      <c r="I33" s="176">
        <v>0</v>
      </c>
      <c r="J33" s="176">
        <f t="shared" si="3"/>
        <v>0</v>
      </c>
      <c r="K33" s="185">
        <v>23002</v>
      </c>
    </row>
    <row r="34" spans="1:11" s="170" customFormat="1" ht="20.25" customHeight="1">
      <c r="A34" s="184" t="s">
        <v>337</v>
      </c>
      <c r="B34" s="175">
        <v>0</v>
      </c>
      <c r="C34" s="175">
        <v>0</v>
      </c>
      <c r="D34" s="175">
        <v>0</v>
      </c>
      <c r="E34" s="175">
        <v>0</v>
      </c>
      <c r="F34" s="175">
        <v>0</v>
      </c>
      <c r="G34" s="176">
        <v>0</v>
      </c>
      <c r="H34" s="176">
        <f t="shared" si="1"/>
        <v>0</v>
      </c>
      <c r="I34" s="176">
        <v>0</v>
      </c>
      <c r="J34" s="176">
        <f t="shared" si="3"/>
        <v>0</v>
      </c>
      <c r="K34" s="185">
        <v>23003</v>
      </c>
    </row>
    <row r="35" spans="1:11" s="170" customFormat="1" ht="20.25" customHeight="1">
      <c r="A35" s="184" t="s">
        <v>338</v>
      </c>
      <c r="B35" s="175">
        <v>0</v>
      </c>
      <c r="C35" s="175">
        <v>5635</v>
      </c>
      <c r="D35" s="175">
        <v>0</v>
      </c>
      <c r="E35" s="175">
        <v>7705</v>
      </c>
      <c r="F35" s="175">
        <v>5418</v>
      </c>
      <c r="G35" s="176">
        <v>0</v>
      </c>
      <c r="H35" s="176">
        <f t="shared" si="1"/>
        <v>0.96149068322981368</v>
      </c>
      <c r="I35" s="176">
        <v>0</v>
      </c>
      <c r="J35" s="176">
        <f t="shared" si="3"/>
        <v>0.70317975340687866</v>
      </c>
      <c r="K35" s="185">
        <v>23006</v>
      </c>
    </row>
    <row r="36" spans="1:11" s="170" customFormat="1" ht="20.25" customHeight="1">
      <c r="A36" s="184" t="s">
        <v>339</v>
      </c>
      <c r="B36" s="175">
        <v>0</v>
      </c>
      <c r="C36" s="175">
        <v>0</v>
      </c>
      <c r="D36" s="175">
        <v>0</v>
      </c>
      <c r="E36" s="175">
        <v>4529</v>
      </c>
      <c r="F36" s="175">
        <v>4879</v>
      </c>
      <c r="G36" s="176">
        <v>0</v>
      </c>
      <c r="H36" s="176">
        <f t="shared" si="1"/>
        <v>0</v>
      </c>
      <c r="I36" s="176">
        <v>0</v>
      </c>
      <c r="J36" s="176">
        <f t="shared" si="3"/>
        <v>1.0772797527047913</v>
      </c>
      <c r="K36" s="185">
        <v>23008</v>
      </c>
    </row>
    <row r="37" spans="1:11" s="170" customFormat="1" ht="20.25" customHeight="1">
      <c r="A37" s="184" t="s">
        <v>340</v>
      </c>
      <c r="B37" s="175">
        <v>0</v>
      </c>
      <c r="C37" s="175">
        <v>30940</v>
      </c>
      <c r="D37" s="175">
        <v>0</v>
      </c>
      <c r="E37" s="175">
        <v>18128</v>
      </c>
      <c r="F37" s="175">
        <v>57593</v>
      </c>
      <c r="G37" s="176">
        <v>0</v>
      </c>
      <c r="H37" s="176">
        <f t="shared" si="1"/>
        <v>1.8614414996767938</v>
      </c>
      <c r="I37" s="176">
        <v>0</v>
      </c>
      <c r="J37" s="176">
        <f t="shared" si="3"/>
        <v>3.1770189761694616</v>
      </c>
      <c r="K37" s="185">
        <v>231</v>
      </c>
    </row>
    <row r="38" spans="1:11" s="170" customFormat="1" ht="20.25" customHeight="1">
      <c r="A38" s="184" t="s">
        <v>341</v>
      </c>
      <c r="B38" s="175">
        <v>0</v>
      </c>
      <c r="C38" s="175">
        <v>0</v>
      </c>
      <c r="D38" s="175">
        <v>0</v>
      </c>
      <c r="E38" s="175">
        <v>0</v>
      </c>
      <c r="F38" s="175">
        <v>0</v>
      </c>
      <c r="G38" s="176">
        <v>0</v>
      </c>
      <c r="H38" s="176">
        <f t="shared" si="1"/>
        <v>0</v>
      </c>
      <c r="I38" s="176">
        <v>0</v>
      </c>
      <c r="J38" s="176">
        <f t="shared" si="3"/>
        <v>0</v>
      </c>
      <c r="K38" s="185">
        <v>23011</v>
      </c>
    </row>
    <row r="39" spans="1:11" s="170" customFormat="1" ht="20.25" customHeight="1">
      <c r="A39" s="184" t="s">
        <v>342</v>
      </c>
      <c r="B39" s="175">
        <v>0</v>
      </c>
      <c r="C39" s="175">
        <v>0</v>
      </c>
      <c r="D39" s="175">
        <v>0</v>
      </c>
      <c r="E39" s="175">
        <v>0</v>
      </c>
      <c r="F39" s="175"/>
      <c r="G39" s="176">
        <v>0</v>
      </c>
      <c r="H39" s="176">
        <f t="shared" si="1"/>
        <v>0</v>
      </c>
      <c r="I39" s="176">
        <v>0</v>
      </c>
      <c r="J39" s="176">
        <f t="shared" si="3"/>
        <v>0</v>
      </c>
      <c r="K39" s="185">
        <v>23016</v>
      </c>
    </row>
    <row r="40" spans="1:11" s="170" customFormat="1" ht="20.25" customHeight="1">
      <c r="A40" s="184" t="s">
        <v>343</v>
      </c>
      <c r="B40" s="175">
        <v>0</v>
      </c>
      <c r="C40" s="175">
        <v>0</v>
      </c>
      <c r="D40" s="175">
        <v>0</v>
      </c>
      <c r="E40" s="175">
        <v>0</v>
      </c>
      <c r="F40" s="175">
        <v>0</v>
      </c>
      <c r="G40" s="176">
        <v>0</v>
      </c>
      <c r="H40" s="176">
        <f t="shared" si="1"/>
        <v>0</v>
      </c>
      <c r="I40" s="176">
        <v>0</v>
      </c>
      <c r="J40" s="176">
        <f t="shared" si="3"/>
        <v>0</v>
      </c>
      <c r="K40" s="185"/>
    </row>
    <row r="41" spans="1:11" s="170" customFormat="1" ht="20.25" customHeight="1">
      <c r="A41" s="184" t="s">
        <v>344</v>
      </c>
      <c r="B41" s="175">
        <v>0</v>
      </c>
      <c r="C41" s="175">
        <v>0</v>
      </c>
      <c r="D41" s="175">
        <v>0</v>
      </c>
      <c r="E41" s="175">
        <v>0</v>
      </c>
      <c r="F41" s="175">
        <v>0</v>
      </c>
      <c r="G41" s="176">
        <v>0</v>
      </c>
      <c r="H41" s="176">
        <f t="shared" si="1"/>
        <v>0</v>
      </c>
      <c r="I41" s="176">
        <v>0</v>
      </c>
      <c r="J41" s="176">
        <f t="shared" si="3"/>
        <v>0</v>
      </c>
      <c r="K41" s="185"/>
    </row>
    <row r="42" spans="1:11" s="170" customFormat="1" ht="20.25" customHeight="1">
      <c r="A42" s="184" t="s">
        <v>345</v>
      </c>
      <c r="B42" s="175">
        <v>0</v>
      </c>
      <c r="C42" s="175">
        <v>0</v>
      </c>
      <c r="D42" s="175">
        <v>0</v>
      </c>
      <c r="E42" s="175"/>
      <c r="F42" s="175"/>
      <c r="G42" s="176">
        <v>0</v>
      </c>
      <c r="H42" s="176">
        <f t="shared" si="1"/>
        <v>0</v>
      </c>
      <c r="I42" s="176">
        <v>0</v>
      </c>
      <c r="J42" s="176">
        <f t="shared" si="3"/>
        <v>0</v>
      </c>
      <c r="K42" s="185"/>
    </row>
    <row r="43" spans="1:11" s="170" customFormat="1" ht="20.25" customHeight="1">
      <c r="A43" s="184" t="s">
        <v>346</v>
      </c>
      <c r="B43" s="175">
        <v>0</v>
      </c>
      <c r="C43" s="175">
        <v>0</v>
      </c>
      <c r="D43" s="175">
        <v>0</v>
      </c>
      <c r="E43" s="175">
        <v>0</v>
      </c>
      <c r="F43" s="175"/>
      <c r="G43" s="176">
        <v>0</v>
      </c>
      <c r="H43" s="176">
        <f t="shared" si="1"/>
        <v>0</v>
      </c>
      <c r="I43" s="176">
        <v>0</v>
      </c>
      <c r="J43" s="176">
        <f t="shared" si="3"/>
        <v>0</v>
      </c>
      <c r="K43" s="185">
        <v>23021</v>
      </c>
    </row>
    <row r="44" spans="1:11" s="170" customFormat="1" ht="20.25" customHeight="1">
      <c r="A44" s="184" t="s">
        <v>347</v>
      </c>
      <c r="B44" s="175">
        <v>0</v>
      </c>
      <c r="C44" s="175">
        <v>0</v>
      </c>
      <c r="D44" s="175">
        <v>0</v>
      </c>
      <c r="E44" s="175">
        <v>0</v>
      </c>
      <c r="F44" s="175"/>
      <c r="G44" s="176">
        <v>0</v>
      </c>
      <c r="H44" s="176">
        <f t="shared" si="1"/>
        <v>0</v>
      </c>
      <c r="I44" s="176">
        <v>0</v>
      </c>
      <c r="J44" s="176">
        <f t="shared" si="3"/>
        <v>0</v>
      </c>
      <c r="K44" s="185"/>
    </row>
    <row r="45" spans="1:11" s="170" customFormat="1" ht="20.25" customHeight="1">
      <c r="A45" s="184" t="s">
        <v>348</v>
      </c>
      <c r="B45" s="175">
        <v>0</v>
      </c>
      <c r="C45" s="175">
        <v>0</v>
      </c>
      <c r="D45" s="175">
        <v>0</v>
      </c>
      <c r="E45" s="175">
        <v>0</v>
      </c>
      <c r="F45" s="175"/>
      <c r="G45" s="176">
        <v>0</v>
      </c>
      <c r="H45" s="176">
        <f t="shared" si="1"/>
        <v>0</v>
      </c>
      <c r="I45" s="176">
        <v>0</v>
      </c>
      <c r="J45" s="176">
        <f t="shared" si="3"/>
        <v>0</v>
      </c>
      <c r="K45" s="185"/>
    </row>
    <row r="46" spans="1:11" s="170" customFormat="1" ht="20.25" customHeight="1">
      <c r="A46" s="184" t="s">
        <v>349</v>
      </c>
      <c r="B46" s="175">
        <v>0</v>
      </c>
      <c r="C46" s="175">
        <v>0</v>
      </c>
      <c r="D46" s="175">
        <v>0</v>
      </c>
      <c r="E46" s="175">
        <v>0</v>
      </c>
      <c r="F46" s="175"/>
      <c r="G46" s="176">
        <v>0</v>
      </c>
      <c r="H46" s="176">
        <f t="shared" si="1"/>
        <v>0</v>
      </c>
      <c r="I46" s="176">
        <v>0</v>
      </c>
      <c r="J46" s="176">
        <f t="shared" si="3"/>
        <v>0</v>
      </c>
      <c r="K46" s="185"/>
    </row>
    <row r="47" spans="1:11" s="170" customFormat="1" ht="20.25" customHeight="1">
      <c r="A47" s="184" t="s">
        <v>350</v>
      </c>
      <c r="B47" s="175">
        <v>0</v>
      </c>
      <c r="C47" s="175">
        <v>0</v>
      </c>
      <c r="D47" s="175">
        <v>0</v>
      </c>
      <c r="E47" s="175">
        <v>7984</v>
      </c>
      <c r="F47" s="175">
        <v>22659</v>
      </c>
      <c r="G47" s="176">
        <v>0</v>
      </c>
      <c r="H47" s="176">
        <f t="shared" si="1"/>
        <v>0</v>
      </c>
      <c r="I47" s="176">
        <v>0</v>
      </c>
      <c r="J47" s="176">
        <f t="shared" si="3"/>
        <v>2.838051102204409</v>
      </c>
      <c r="K47" s="185"/>
    </row>
    <row r="48" spans="1:11" s="170" customFormat="1" ht="20.25" customHeight="1">
      <c r="A48" s="184" t="s">
        <v>351</v>
      </c>
      <c r="B48" s="175">
        <v>0</v>
      </c>
      <c r="C48" s="175">
        <v>0</v>
      </c>
      <c r="D48" s="175">
        <v>0</v>
      </c>
      <c r="E48" s="175">
        <v>7984</v>
      </c>
      <c r="F48" s="175">
        <v>22659</v>
      </c>
      <c r="G48" s="176">
        <v>0</v>
      </c>
      <c r="H48" s="176">
        <f t="shared" si="1"/>
        <v>0</v>
      </c>
      <c r="I48" s="176">
        <v>0</v>
      </c>
      <c r="J48" s="176">
        <f t="shared" si="3"/>
        <v>2.838051102204409</v>
      </c>
      <c r="K48" s="185"/>
    </row>
    <row r="49" spans="1:13" s="170" customFormat="1" ht="20.25" customHeight="1">
      <c r="A49" s="184" t="s">
        <v>352</v>
      </c>
      <c r="B49" s="175">
        <v>0</v>
      </c>
      <c r="C49" s="175">
        <v>0</v>
      </c>
      <c r="D49" s="175">
        <v>0</v>
      </c>
      <c r="E49" s="175">
        <v>0</v>
      </c>
      <c r="F49" s="175">
        <v>0</v>
      </c>
      <c r="G49" s="176">
        <v>0</v>
      </c>
      <c r="H49" s="176">
        <f t="shared" si="1"/>
        <v>0</v>
      </c>
      <c r="I49" s="176">
        <v>0</v>
      </c>
      <c r="J49" s="176">
        <f t="shared" si="3"/>
        <v>0</v>
      </c>
      <c r="K49" s="185"/>
    </row>
    <row r="50" spans="1:13" s="170" customFormat="1" ht="20.25" customHeight="1">
      <c r="A50" s="184" t="str">
        <f t="shared" si="5"/>
        <v/>
      </c>
      <c r="B50" s="175">
        <v>0</v>
      </c>
      <c r="C50" s="175">
        <v>0</v>
      </c>
      <c r="D50" s="175">
        <v>0</v>
      </c>
      <c r="E50" s="175">
        <v>0</v>
      </c>
      <c r="F50" s="175">
        <v>0</v>
      </c>
      <c r="G50" s="176">
        <v>0</v>
      </c>
      <c r="H50" s="176">
        <f t="shared" si="1"/>
        <v>0</v>
      </c>
      <c r="I50" s="176">
        <v>0</v>
      </c>
      <c r="J50" s="176">
        <v>0</v>
      </c>
      <c r="K50" s="185"/>
    </row>
    <row r="51" spans="1:13" s="170" customFormat="1" ht="20.25" customHeight="1">
      <c r="A51" s="186" t="s">
        <v>353</v>
      </c>
      <c r="B51" s="175">
        <v>0</v>
      </c>
      <c r="C51" s="175">
        <f>SUM(C29,C31,C35:C47)</f>
        <v>248409</v>
      </c>
      <c r="D51" s="175">
        <f t="shared" ref="D51:F51" si="7">SUM(D29,D31,D35:D47)</f>
        <v>0</v>
      </c>
      <c r="E51" s="175">
        <f t="shared" si="7"/>
        <v>246026</v>
      </c>
      <c r="F51" s="175">
        <f t="shared" si="7"/>
        <v>310219</v>
      </c>
      <c r="G51" s="176">
        <v>0</v>
      </c>
      <c r="H51" s="176">
        <f t="shared" si="1"/>
        <v>1.2488235128356864</v>
      </c>
      <c r="I51" s="176">
        <v>0</v>
      </c>
      <c r="J51" s="176">
        <f t="shared" si="3"/>
        <v>1.260919577605619</v>
      </c>
      <c r="K51" s="185"/>
      <c r="M51" s="187"/>
    </row>
  </sheetData>
  <sheetProtection insertColumns="0" insertRows="0" deleteColumns="0" deleteRows="0" autoFilter="0"/>
  <mergeCells count="1">
    <mergeCell ref="A1:J1"/>
  </mergeCells>
  <phoneticPr fontId="65" type="noConversion"/>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5"/>
  <sheetViews>
    <sheetView showGridLines="0" showZeros="0" workbookViewId="0">
      <pane xSplit="3" ySplit="3" topLeftCell="D4" activePane="bottomRight" state="frozen"/>
      <selection pane="topRight" activeCell="D1" sqref="D1"/>
      <selection pane="bottomLeft" activeCell="A4" sqref="A4"/>
      <selection pane="bottomRight" activeCell="I13" sqref="I13"/>
    </sheetView>
  </sheetViews>
  <sheetFormatPr defaultColWidth="9" defaultRowHeight="20.25" customHeight="1"/>
  <cols>
    <col min="1" max="1" width="9" style="15"/>
    <col min="2" max="2" width="41.75" style="15" customWidth="1"/>
    <col min="3" max="3" width="17" style="15" hidden="1" customWidth="1"/>
    <col min="4" max="4" width="16.75" style="15" customWidth="1"/>
    <col min="5" max="5" width="17" style="15" hidden="1" customWidth="1"/>
    <col min="6" max="6" width="13.625" style="15" hidden="1" customWidth="1"/>
    <col min="7" max="7" width="17" style="15" customWidth="1"/>
    <col min="8" max="8" width="13" style="15" hidden="1" customWidth="1"/>
    <col min="9" max="9" width="12.25" style="15" customWidth="1"/>
    <col min="10" max="10" width="13" style="15" hidden="1" customWidth="1"/>
    <col min="11" max="11" width="12.875" style="15" customWidth="1"/>
    <col min="12" max="12" width="12.875" style="125" hidden="1" customWidth="1"/>
  </cols>
  <sheetData>
    <row r="1" spans="1:12" s="170" customFormat="1" ht="45" customHeight="1">
      <c r="A1" s="370" t="s">
        <v>355</v>
      </c>
      <c r="B1" s="370"/>
      <c r="C1" s="370"/>
      <c r="D1" s="370"/>
      <c r="E1" s="370"/>
      <c r="F1" s="370"/>
      <c r="G1" s="370"/>
      <c r="H1" s="370"/>
      <c r="I1" s="370"/>
      <c r="J1" s="370"/>
      <c r="K1" s="370"/>
      <c r="L1" s="168"/>
    </row>
    <row r="2" spans="1:12" s="170" customFormat="1" ht="20.25" customHeight="1">
      <c r="A2" s="188"/>
      <c r="B2" s="188"/>
      <c r="C2" s="188"/>
      <c r="D2" s="188"/>
      <c r="E2" s="188"/>
      <c r="F2" s="188"/>
      <c r="G2" s="188"/>
      <c r="H2" s="188"/>
      <c r="I2" s="188"/>
      <c r="J2" s="188"/>
      <c r="K2" s="181" t="s">
        <v>356</v>
      </c>
      <c r="L2" s="181"/>
    </row>
    <row r="3" spans="1:12" s="170" customFormat="1" ht="36" customHeight="1">
      <c r="A3" s="172" t="s">
        <v>357</v>
      </c>
      <c r="B3" s="189" t="s">
        <v>358</v>
      </c>
      <c r="C3" s="189" t="s">
        <v>253</v>
      </c>
      <c r="D3" s="189" t="s">
        <v>253</v>
      </c>
      <c r="E3" s="189" t="s">
        <v>254</v>
      </c>
      <c r="F3" s="189" t="s">
        <v>255</v>
      </c>
      <c r="G3" s="189" t="s">
        <v>256</v>
      </c>
      <c r="H3" s="189" t="s">
        <v>257</v>
      </c>
      <c r="I3" s="189" t="s">
        <v>257</v>
      </c>
      <c r="J3" s="189" t="s">
        <v>258</v>
      </c>
      <c r="K3" s="189" t="s">
        <v>307</v>
      </c>
      <c r="L3" s="173" t="s">
        <v>260</v>
      </c>
    </row>
    <row r="4" spans="1:12" s="170" customFormat="1" ht="20.25" customHeight="1">
      <c r="A4" s="190" t="s">
        <v>359</v>
      </c>
      <c r="B4" s="191" t="s">
        <v>308</v>
      </c>
      <c r="C4" s="175">
        <v>0</v>
      </c>
      <c r="D4" s="175">
        <v>21157</v>
      </c>
      <c r="E4" s="175"/>
      <c r="F4" s="175">
        <v>20541</v>
      </c>
      <c r="G4" s="175">
        <v>20115</v>
      </c>
      <c r="H4" s="176">
        <f t="shared" ref="H4:H67" si="0">IF(C4=0,0,G4/C4)</f>
        <v>0</v>
      </c>
      <c r="I4" s="176">
        <f t="shared" ref="I4:I67" si="1">IF(D4=0,0,G4/D4)</f>
        <v>0.95074916103417306</v>
      </c>
      <c r="J4" s="176">
        <f t="shared" ref="J4:J67" si="2">IF(E4=0,0,G4/E4)</f>
        <v>0</v>
      </c>
      <c r="K4" s="176">
        <f t="shared" ref="K4:K67" si="3">IF(F4=0,0,G4/F4)</f>
        <v>0.97926099021469259</v>
      </c>
      <c r="L4" s="185">
        <v>201</v>
      </c>
    </row>
    <row r="5" spans="1:12" s="170" customFormat="1" ht="20.25" customHeight="1">
      <c r="A5" s="190" t="s">
        <v>360</v>
      </c>
      <c r="B5" s="191" t="s">
        <v>361</v>
      </c>
      <c r="C5" s="175">
        <v>0</v>
      </c>
      <c r="D5" s="175">
        <v>954</v>
      </c>
      <c r="E5" s="175"/>
      <c r="F5" s="175">
        <v>906</v>
      </c>
      <c r="G5" s="175">
        <v>917</v>
      </c>
      <c r="H5" s="176">
        <f t="shared" si="0"/>
        <v>0</v>
      </c>
      <c r="I5" s="176">
        <f t="shared" si="1"/>
        <v>0.96121593291404617</v>
      </c>
      <c r="J5" s="176">
        <f t="shared" si="2"/>
        <v>0</v>
      </c>
      <c r="K5" s="176">
        <f t="shared" si="3"/>
        <v>1.0121412803532008</v>
      </c>
      <c r="L5" s="185">
        <v>20101</v>
      </c>
    </row>
    <row r="6" spans="1:12" s="170" customFormat="1" ht="20.25" customHeight="1">
      <c r="A6" s="192"/>
      <c r="B6" s="191" t="s">
        <v>362</v>
      </c>
      <c r="C6" s="175">
        <v>0</v>
      </c>
      <c r="D6" s="175">
        <v>810</v>
      </c>
      <c r="E6" s="175"/>
      <c r="F6" s="175">
        <v>808</v>
      </c>
      <c r="G6" s="175">
        <v>822</v>
      </c>
      <c r="H6" s="176">
        <f t="shared" si="0"/>
        <v>0</v>
      </c>
      <c r="I6" s="176">
        <f t="shared" si="1"/>
        <v>1.0148148148148148</v>
      </c>
      <c r="J6" s="176">
        <f t="shared" si="2"/>
        <v>0</v>
      </c>
      <c r="K6" s="176">
        <f t="shared" si="3"/>
        <v>1.0173267326732673</v>
      </c>
      <c r="L6" s="185">
        <v>2010101</v>
      </c>
    </row>
    <row r="7" spans="1:12" s="170" customFormat="1" ht="20.25" customHeight="1">
      <c r="A7" s="192"/>
      <c r="B7" s="191" t="s">
        <v>363</v>
      </c>
      <c r="C7" s="175">
        <v>0</v>
      </c>
      <c r="D7" s="175">
        <v>10</v>
      </c>
      <c r="E7" s="175"/>
      <c r="F7" s="175">
        <v>12</v>
      </c>
      <c r="G7" s="175">
        <v>16</v>
      </c>
      <c r="H7" s="176">
        <f t="shared" si="0"/>
        <v>0</v>
      </c>
      <c r="I7" s="176">
        <f t="shared" si="1"/>
        <v>1.6</v>
      </c>
      <c r="J7" s="176">
        <f t="shared" si="2"/>
        <v>0</v>
      </c>
      <c r="K7" s="176">
        <f t="shared" si="3"/>
        <v>1.3333333333333333</v>
      </c>
      <c r="L7" s="185">
        <v>2010102</v>
      </c>
    </row>
    <row r="8" spans="1:12" s="170" customFormat="1" ht="20.25" customHeight="1">
      <c r="A8" s="192"/>
      <c r="B8" s="191" t="s">
        <v>364</v>
      </c>
      <c r="C8" s="175">
        <v>0</v>
      </c>
      <c r="D8" s="175">
        <v>0</v>
      </c>
      <c r="E8" s="175"/>
      <c r="F8" s="175">
        <v>0</v>
      </c>
      <c r="G8" s="175">
        <v>0</v>
      </c>
      <c r="H8" s="176">
        <f t="shared" si="0"/>
        <v>0</v>
      </c>
      <c r="I8" s="176">
        <f t="shared" si="1"/>
        <v>0</v>
      </c>
      <c r="J8" s="176">
        <f t="shared" si="2"/>
        <v>0</v>
      </c>
      <c r="K8" s="176">
        <f t="shared" si="3"/>
        <v>0</v>
      </c>
      <c r="L8" s="185">
        <v>2010103</v>
      </c>
    </row>
    <row r="9" spans="1:12" s="170" customFormat="1" ht="20.25" customHeight="1">
      <c r="A9" s="192"/>
      <c r="B9" s="191" t="s">
        <v>365</v>
      </c>
      <c r="C9" s="175">
        <v>0</v>
      </c>
      <c r="D9" s="175">
        <v>40</v>
      </c>
      <c r="E9" s="175"/>
      <c r="F9" s="175">
        <v>35</v>
      </c>
      <c r="G9" s="175">
        <v>21</v>
      </c>
      <c r="H9" s="176">
        <f t="shared" si="0"/>
        <v>0</v>
      </c>
      <c r="I9" s="176">
        <f t="shared" si="1"/>
        <v>0.52500000000000002</v>
      </c>
      <c r="J9" s="176">
        <f t="shared" si="2"/>
        <v>0</v>
      </c>
      <c r="K9" s="176">
        <f t="shared" si="3"/>
        <v>0.6</v>
      </c>
      <c r="L9" s="185">
        <v>2010104</v>
      </c>
    </row>
    <row r="10" spans="1:12" s="170" customFormat="1" ht="20.25" customHeight="1">
      <c r="A10" s="192"/>
      <c r="B10" s="191" t="s">
        <v>366</v>
      </c>
      <c r="C10" s="175">
        <v>0</v>
      </c>
      <c r="D10" s="175">
        <v>0</v>
      </c>
      <c r="E10" s="175"/>
      <c r="F10" s="175">
        <v>0</v>
      </c>
      <c r="G10" s="175">
        <v>0</v>
      </c>
      <c r="H10" s="176">
        <f t="shared" si="0"/>
        <v>0</v>
      </c>
      <c r="I10" s="176">
        <f t="shared" si="1"/>
        <v>0</v>
      </c>
      <c r="J10" s="176">
        <f t="shared" si="2"/>
        <v>0</v>
      </c>
      <c r="K10" s="176">
        <f t="shared" si="3"/>
        <v>0</v>
      </c>
      <c r="L10" s="185">
        <v>2010105</v>
      </c>
    </row>
    <row r="11" spans="1:12" s="170" customFormat="1" ht="20.25" customHeight="1">
      <c r="A11" s="192"/>
      <c r="B11" s="191" t="s">
        <v>367</v>
      </c>
      <c r="C11" s="175">
        <v>0</v>
      </c>
      <c r="D11" s="175">
        <v>0</v>
      </c>
      <c r="E11" s="175"/>
      <c r="F11" s="175">
        <v>0</v>
      </c>
      <c r="G11" s="175">
        <v>5</v>
      </c>
      <c r="H11" s="176">
        <f t="shared" si="0"/>
        <v>0</v>
      </c>
      <c r="I11" s="176">
        <f t="shared" si="1"/>
        <v>0</v>
      </c>
      <c r="J11" s="176">
        <f t="shared" si="2"/>
        <v>0</v>
      </c>
      <c r="K11" s="176">
        <f t="shared" si="3"/>
        <v>0</v>
      </c>
      <c r="L11" s="185">
        <v>2010106</v>
      </c>
    </row>
    <row r="12" spans="1:12" s="170" customFormat="1" ht="20.25" customHeight="1">
      <c r="A12" s="192"/>
      <c r="B12" s="191" t="s">
        <v>368</v>
      </c>
      <c r="C12" s="175">
        <v>0</v>
      </c>
      <c r="D12" s="175">
        <v>0</v>
      </c>
      <c r="E12" s="175"/>
      <c r="F12" s="175">
        <v>0</v>
      </c>
      <c r="G12" s="175">
        <v>0</v>
      </c>
      <c r="H12" s="176">
        <f t="shared" si="0"/>
        <v>0</v>
      </c>
      <c r="I12" s="176">
        <f t="shared" si="1"/>
        <v>0</v>
      </c>
      <c r="J12" s="176">
        <f t="shared" si="2"/>
        <v>0</v>
      </c>
      <c r="K12" s="176">
        <f t="shared" si="3"/>
        <v>0</v>
      </c>
      <c r="L12" s="185">
        <v>2010107</v>
      </c>
    </row>
    <row r="13" spans="1:12" s="170" customFormat="1" ht="20.25" customHeight="1">
      <c r="A13" s="192"/>
      <c r="B13" s="191" t="s">
        <v>369</v>
      </c>
      <c r="C13" s="175">
        <v>0</v>
      </c>
      <c r="D13" s="175">
        <v>50</v>
      </c>
      <c r="E13" s="175"/>
      <c r="F13" s="175">
        <v>51</v>
      </c>
      <c r="G13" s="175">
        <v>53</v>
      </c>
      <c r="H13" s="176">
        <f t="shared" si="0"/>
        <v>0</v>
      </c>
      <c r="I13" s="176">
        <f t="shared" si="1"/>
        <v>1.06</v>
      </c>
      <c r="J13" s="176">
        <f t="shared" si="2"/>
        <v>0</v>
      </c>
      <c r="K13" s="176">
        <f t="shared" si="3"/>
        <v>1.0392156862745099</v>
      </c>
      <c r="L13" s="185">
        <v>2010108</v>
      </c>
    </row>
    <row r="14" spans="1:12" s="170" customFormat="1" ht="20.25" customHeight="1">
      <c r="A14" s="192"/>
      <c r="B14" s="191" t="s">
        <v>370</v>
      </c>
      <c r="C14" s="175">
        <v>0</v>
      </c>
      <c r="D14" s="175">
        <v>0</v>
      </c>
      <c r="E14" s="175"/>
      <c r="F14" s="175">
        <v>0</v>
      </c>
      <c r="G14" s="175">
        <v>0</v>
      </c>
      <c r="H14" s="176">
        <f t="shared" si="0"/>
        <v>0</v>
      </c>
      <c r="I14" s="176">
        <f t="shared" si="1"/>
        <v>0</v>
      </c>
      <c r="J14" s="176">
        <f t="shared" si="2"/>
        <v>0</v>
      </c>
      <c r="K14" s="176">
        <f t="shared" si="3"/>
        <v>0</v>
      </c>
      <c r="L14" s="185">
        <v>2010109</v>
      </c>
    </row>
    <row r="15" spans="1:12" s="170" customFormat="1" ht="20.25" customHeight="1">
      <c r="A15" s="192"/>
      <c r="B15" s="191" t="s">
        <v>371</v>
      </c>
      <c r="C15" s="175">
        <v>0</v>
      </c>
      <c r="D15" s="175">
        <v>0</v>
      </c>
      <c r="E15" s="175"/>
      <c r="F15" s="175">
        <v>0</v>
      </c>
      <c r="G15" s="175">
        <v>0</v>
      </c>
      <c r="H15" s="176">
        <f t="shared" si="0"/>
        <v>0</v>
      </c>
      <c r="I15" s="176">
        <f t="shared" si="1"/>
        <v>0</v>
      </c>
      <c r="J15" s="176">
        <f t="shared" si="2"/>
        <v>0</v>
      </c>
      <c r="K15" s="176">
        <f t="shared" si="3"/>
        <v>0</v>
      </c>
      <c r="L15" s="185">
        <v>2010150</v>
      </c>
    </row>
    <row r="16" spans="1:12" s="170" customFormat="1" ht="20.25" customHeight="1">
      <c r="A16" s="192"/>
      <c r="B16" s="191" t="s">
        <v>372</v>
      </c>
      <c r="C16" s="175">
        <v>0</v>
      </c>
      <c r="D16" s="175">
        <v>44</v>
      </c>
      <c r="E16" s="175"/>
      <c r="F16" s="175">
        <v>0</v>
      </c>
      <c r="G16" s="175">
        <v>0</v>
      </c>
      <c r="H16" s="176">
        <f t="shared" si="0"/>
        <v>0</v>
      </c>
      <c r="I16" s="176">
        <f t="shared" si="1"/>
        <v>0</v>
      </c>
      <c r="J16" s="176">
        <f t="shared" si="2"/>
        <v>0</v>
      </c>
      <c r="K16" s="176">
        <f t="shared" si="3"/>
        <v>0</v>
      </c>
      <c r="L16" s="185">
        <v>2010199</v>
      </c>
    </row>
    <row r="17" spans="1:12" s="170" customFormat="1" ht="20.25" customHeight="1">
      <c r="A17" s="192"/>
      <c r="B17" s="191" t="s">
        <v>373</v>
      </c>
      <c r="C17" s="175">
        <v>0</v>
      </c>
      <c r="D17" s="175">
        <v>626</v>
      </c>
      <c r="E17" s="175"/>
      <c r="F17" s="175">
        <v>618</v>
      </c>
      <c r="G17" s="175">
        <v>507</v>
      </c>
      <c r="H17" s="176">
        <f t="shared" si="0"/>
        <v>0</v>
      </c>
      <c r="I17" s="176">
        <f t="shared" si="1"/>
        <v>0.80990415335463262</v>
      </c>
      <c r="J17" s="176">
        <f t="shared" si="2"/>
        <v>0</v>
      </c>
      <c r="K17" s="176">
        <f t="shared" si="3"/>
        <v>0.82038834951456308</v>
      </c>
      <c r="L17" s="185">
        <v>20102</v>
      </c>
    </row>
    <row r="18" spans="1:12" s="170" customFormat="1" ht="20.25" customHeight="1">
      <c r="A18" s="192"/>
      <c r="B18" s="191" t="s">
        <v>362</v>
      </c>
      <c r="C18" s="175">
        <v>0</v>
      </c>
      <c r="D18" s="175">
        <v>540</v>
      </c>
      <c r="E18" s="175"/>
      <c r="F18" s="175">
        <v>541</v>
      </c>
      <c r="G18" s="175">
        <v>485</v>
      </c>
      <c r="H18" s="176">
        <f t="shared" si="0"/>
        <v>0</v>
      </c>
      <c r="I18" s="176">
        <f t="shared" si="1"/>
        <v>0.89814814814814814</v>
      </c>
      <c r="J18" s="176">
        <f t="shared" si="2"/>
        <v>0</v>
      </c>
      <c r="K18" s="176">
        <f t="shared" si="3"/>
        <v>0.89648798521256934</v>
      </c>
      <c r="L18" s="185">
        <v>2010201</v>
      </c>
    </row>
    <row r="19" spans="1:12" s="170" customFormat="1" ht="20.25" customHeight="1">
      <c r="A19" s="192"/>
      <c r="B19" s="191" t="s">
        <v>363</v>
      </c>
      <c r="C19" s="175">
        <v>0</v>
      </c>
      <c r="D19" s="175">
        <v>0</v>
      </c>
      <c r="E19" s="175"/>
      <c r="F19" s="175">
        <v>0</v>
      </c>
      <c r="G19" s="175">
        <v>8</v>
      </c>
      <c r="H19" s="176">
        <f t="shared" si="0"/>
        <v>0</v>
      </c>
      <c r="I19" s="176">
        <f t="shared" si="1"/>
        <v>0</v>
      </c>
      <c r="J19" s="176">
        <f t="shared" si="2"/>
        <v>0</v>
      </c>
      <c r="K19" s="176">
        <f t="shared" si="3"/>
        <v>0</v>
      </c>
      <c r="L19" s="185">
        <v>2010202</v>
      </c>
    </row>
    <row r="20" spans="1:12" s="170" customFormat="1" ht="20.25" customHeight="1">
      <c r="A20" s="192"/>
      <c r="B20" s="191" t="s">
        <v>364</v>
      </c>
      <c r="C20" s="175">
        <v>0</v>
      </c>
      <c r="D20" s="175">
        <v>0</v>
      </c>
      <c r="E20" s="175"/>
      <c r="F20" s="175">
        <v>0</v>
      </c>
      <c r="G20" s="175">
        <v>0</v>
      </c>
      <c r="H20" s="176">
        <f t="shared" si="0"/>
        <v>0</v>
      </c>
      <c r="I20" s="176">
        <f t="shared" si="1"/>
        <v>0</v>
      </c>
      <c r="J20" s="176">
        <f t="shared" si="2"/>
        <v>0</v>
      </c>
      <c r="K20" s="176">
        <f t="shared" si="3"/>
        <v>0</v>
      </c>
      <c r="L20" s="185">
        <v>2010203</v>
      </c>
    </row>
    <row r="21" spans="1:12" s="170" customFormat="1" ht="20.25" customHeight="1">
      <c r="A21" s="192"/>
      <c r="B21" s="191" t="s">
        <v>374</v>
      </c>
      <c r="C21" s="175">
        <v>0</v>
      </c>
      <c r="D21" s="175">
        <v>30</v>
      </c>
      <c r="E21" s="175"/>
      <c r="F21" s="175">
        <v>30</v>
      </c>
      <c r="G21" s="175">
        <v>10</v>
      </c>
      <c r="H21" s="176">
        <f t="shared" si="0"/>
        <v>0</v>
      </c>
      <c r="I21" s="176">
        <f t="shared" si="1"/>
        <v>0.33333333333333331</v>
      </c>
      <c r="J21" s="176">
        <f t="shared" si="2"/>
        <v>0</v>
      </c>
      <c r="K21" s="176">
        <f t="shared" si="3"/>
        <v>0.33333333333333331</v>
      </c>
      <c r="L21" s="185">
        <v>2010204</v>
      </c>
    </row>
    <row r="22" spans="1:12" s="170" customFormat="1" ht="20.25" customHeight="1">
      <c r="A22" s="192"/>
      <c r="B22" s="191" t="s">
        <v>375</v>
      </c>
      <c r="C22" s="175">
        <v>0</v>
      </c>
      <c r="D22" s="175">
        <v>50</v>
      </c>
      <c r="E22" s="175"/>
      <c r="F22" s="175">
        <v>47</v>
      </c>
      <c r="G22" s="175">
        <v>0</v>
      </c>
      <c r="H22" s="176">
        <f t="shared" si="0"/>
        <v>0</v>
      </c>
      <c r="I22" s="176">
        <f t="shared" si="1"/>
        <v>0</v>
      </c>
      <c r="J22" s="176">
        <f t="shared" si="2"/>
        <v>0</v>
      </c>
      <c r="K22" s="176">
        <f t="shared" si="3"/>
        <v>0</v>
      </c>
      <c r="L22" s="185">
        <v>2010205</v>
      </c>
    </row>
    <row r="23" spans="1:12" s="170" customFormat="1" ht="20.25" customHeight="1">
      <c r="A23" s="192"/>
      <c r="B23" s="191" t="s">
        <v>376</v>
      </c>
      <c r="C23" s="175">
        <v>0</v>
      </c>
      <c r="D23" s="175">
        <v>0</v>
      </c>
      <c r="E23" s="175"/>
      <c r="F23" s="175">
        <v>0</v>
      </c>
      <c r="G23" s="175">
        <v>0</v>
      </c>
      <c r="H23" s="176">
        <f t="shared" si="0"/>
        <v>0</v>
      </c>
      <c r="I23" s="176">
        <f t="shared" si="1"/>
        <v>0</v>
      </c>
      <c r="J23" s="176">
        <f t="shared" si="2"/>
        <v>0</v>
      </c>
      <c r="K23" s="176">
        <f t="shared" si="3"/>
        <v>0</v>
      </c>
      <c r="L23" s="185">
        <v>2010206</v>
      </c>
    </row>
    <row r="24" spans="1:12" s="170" customFormat="1" ht="20.25" customHeight="1">
      <c r="A24" s="192"/>
      <c r="B24" s="191" t="s">
        <v>371</v>
      </c>
      <c r="C24" s="175">
        <v>0</v>
      </c>
      <c r="D24" s="175">
        <v>0</v>
      </c>
      <c r="E24" s="175"/>
      <c r="F24" s="175">
        <v>0</v>
      </c>
      <c r="G24" s="175">
        <v>0</v>
      </c>
      <c r="H24" s="176">
        <f t="shared" si="0"/>
        <v>0</v>
      </c>
      <c r="I24" s="176">
        <f t="shared" si="1"/>
        <v>0</v>
      </c>
      <c r="J24" s="176">
        <f t="shared" si="2"/>
        <v>0</v>
      </c>
      <c r="K24" s="176">
        <f t="shared" si="3"/>
        <v>0</v>
      </c>
      <c r="L24" s="185">
        <v>2010250</v>
      </c>
    </row>
    <row r="25" spans="1:12" s="170" customFormat="1" ht="20.25" customHeight="1">
      <c r="A25" s="192"/>
      <c r="B25" s="191" t="s">
        <v>377</v>
      </c>
      <c r="C25" s="175">
        <v>0</v>
      </c>
      <c r="D25" s="175">
        <v>6</v>
      </c>
      <c r="E25" s="175"/>
      <c r="F25" s="175">
        <v>0</v>
      </c>
      <c r="G25" s="175">
        <v>4</v>
      </c>
      <c r="H25" s="176">
        <f t="shared" si="0"/>
        <v>0</v>
      </c>
      <c r="I25" s="176">
        <f t="shared" si="1"/>
        <v>0.66666666666666663</v>
      </c>
      <c r="J25" s="176">
        <f t="shared" si="2"/>
        <v>0</v>
      </c>
      <c r="K25" s="176">
        <f t="shared" si="3"/>
        <v>0</v>
      </c>
      <c r="L25" s="185">
        <v>2010299</v>
      </c>
    </row>
    <row r="26" spans="1:12" s="170" customFormat="1" ht="20.25" customHeight="1">
      <c r="A26" s="192"/>
      <c r="B26" s="191" t="s">
        <v>378</v>
      </c>
      <c r="C26" s="175">
        <v>0</v>
      </c>
      <c r="D26" s="175">
        <v>10840</v>
      </c>
      <c r="E26" s="175"/>
      <c r="F26" s="175">
        <v>9449</v>
      </c>
      <c r="G26" s="175">
        <v>9268</v>
      </c>
      <c r="H26" s="176">
        <f t="shared" si="0"/>
        <v>0</v>
      </c>
      <c r="I26" s="176">
        <f t="shared" si="1"/>
        <v>0.85498154981549812</v>
      </c>
      <c r="J26" s="176">
        <f t="shared" si="2"/>
        <v>0</v>
      </c>
      <c r="K26" s="176">
        <f t="shared" si="3"/>
        <v>0.98084453381310188</v>
      </c>
      <c r="L26" s="185">
        <v>20103</v>
      </c>
    </row>
    <row r="27" spans="1:12" s="170" customFormat="1" ht="20.25" customHeight="1">
      <c r="A27" s="192"/>
      <c r="B27" s="191" t="s">
        <v>362</v>
      </c>
      <c r="C27" s="175">
        <v>0</v>
      </c>
      <c r="D27" s="175">
        <v>7500</v>
      </c>
      <c r="E27" s="175"/>
      <c r="F27" s="175">
        <v>7506</v>
      </c>
      <c r="G27" s="175">
        <v>8034</v>
      </c>
      <c r="H27" s="176">
        <f t="shared" si="0"/>
        <v>0</v>
      </c>
      <c r="I27" s="176">
        <f t="shared" si="1"/>
        <v>1.0711999999999999</v>
      </c>
      <c r="J27" s="176">
        <f t="shared" si="2"/>
        <v>0</v>
      </c>
      <c r="K27" s="176">
        <f t="shared" si="3"/>
        <v>1.0703437250199841</v>
      </c>
      <c r="L27" s="185">
        <v>2010301</v>
      </c>
    </row>
    <row r="28" spans="1:12" s="170" customFormat="1" ht="20.25" customHeight="1">
      <c r="A28" s="192"/>
      <c r="B28" s="191" t="s">
        <v>363</v>
      </c>
      <c r="C28" s="175">
        <v>0</v>
      </c>
      <c r="D28" s="175">
        <v>3318</v>
      </c>
      <c r="E28" s="175"/>
      <c r="F28" s="175">
        <v>1917</v>
      </c>
      <c r="G28" s="175">
        <v>1231</v>
      </c>
      <c r="H28" s="176">
        <f t="shared" si="0"/>
        <v>0</v>
      </c>
      <c r="I28" s="176">
        <f t="shared" si="1"/>
        <v>0.37100663050030136</v>
      </c>
      <c r="J28" s="176">
        <f t="shared" si="2"/>
        <v>0</v>
      </c>
      <c r="K28" s="176">
        <f t="shared" si="3"/>
        <v>0.64214919144496607</v>
      </c>
      <c r="L28" s="185">
        <v>2010302</v>
      </c>
    </row>
    <row r="29" spans="1:12" s="170" customFormat="1" ht="20.25" customHeight="1">
      <c r="A29" s="192"/>
      <c r="B29" s="191" t="s">
        <v>364</v>
      </c>
      <c r="C29" s="175">
        <v>0</v>
      </c>
      <c r="D29" s="175">
        <v>0</v>
      </c>
      <c r="E29" s="175"/>
      <c r="F29" s="175">
        <v>0</v>
      </c>
      <c r="G29" s="175">
        <v>0</v>
      </c>
      <c r="H29" s="176">
        <f t="shared" si="0"/>
        <v>0</v>
      </c>
      <c r="I29" s="176">
        <f t="shared" si="1"/>
        <v>0</v>
      </c>
      <c r="J29" s="176">
        <f t="shared" si="2"/>
        <v>0</v>
      </c>
      <c r="K29" s="176">
        <f t="shared" si="3"/>
        <v>0</v>
      </c>
      <c r="L29" s="185">
        <v>2010303</v>
      </c>
    </row>
    <row r="30" spans="1:12" s="170" customFormat="1" ht="20.25" customHeight="1">
      <c r="A30" s="192"/>
      <c r="B30" s="191" t="s">
        <v>379</v>
      </c>
      <c r="C30" s="175">
        <v>0</v>
      </c>
      <c r="D30" s="175">
        <v>0</v>
      </c>
      <c r="E30" s="175"/>
      <c r="F30" s="175">
        <v>0</v>
      </c>
      <c r="G30" s="175">
        <v>0</v>
      </c>
      <c r="H30" s="176">
        <f t="shared" si="0"/>
        <v>0</v>
      </c>
      <c r="I30" s="176">
        <f t="shared" si="1"/>
        <v>0</v>
      </c>
      <c r="J30" s="176">
        <f t="shared" si="2"/>
        <v>0</v>
      </c>
      <c r="K30" s="176">
        <f t="shared" si="3"/>
        <v>0</v>
      </c>
      <c r="L30" s="185">
        <v>2010304</v>
      </c>
    </row>
    <row r="31" spans="1:12" s="170" customFormat="1" ht="20.25" customHeight="1">
      <c r="A31" s="192"/>
      <c r="B31" s="191" t="s">
        <v>380</v>
      </c>
      <c r="C31" s="175">
        <v>0</v>
      </c>
      <c r="D31" s="175">
        <v>0</v>
      </c>
      <c r="E31" s="175"/>
      <c r="F31" s="175">
        <v>0</v>
      </c>
      <c r="G31" s="175">
        <v>0</v>
      </c>
      <c r="H31" s="176">
        <f t="shared" si="0"/>
        <v>0</v>
      </c>
      <c r="I31" s="176">
        <f t="shared" si="1"/>
        <v>0</v>
      </c>
      <c r="J31" s="176">
        <f t="shared" si="2"/>
        <v>0</v>
      </c>
      <c r="K31" s="176">
        <f t="shared" si="3"/>
        <v>0</v>
      </c>
      <c r="L31" s="185">
        <v>2010305</v>
      </c>
    </row>
    <row r="32" spans="1:12" s="170" customFormat="1" ht="20.25" customHeight="1">
      <c r="A32" s="192"/>
      <c r="B32" s="191" t="s">
        <v>381</v>
      </c>
      <c r="C32" s="175">
        <v>0</v>
      </c>
      <c r="D32" s="175">
        <v>0</v>
      </c>
      <c r="E32" s="175"/>
      <c r="F32" s="175">
        <v>0</v>
      </c>
      <c r="G32" s="175">
        <v>0</v>
      </c>
      <c r="H32" s="176">
        <f t="shared" si="0"/>
        <v>0</v>
      </c>
      <c r="I32" s="176">
        <f t="shared" si="1"/>
        <v>0</v>
      </c>
      <c r="J32" s="176">
        <f t="shared" si="2"/>
        <v>0</v>
      </c>
      <c r="K32" s="176">
        <f t="shared" si="3"/>
        <v>0</v>
      </c>
      <c r="L32" s="185">
        <v>2010306</v>
      </c>
    </row>
    <row r="33" spans="1:12" s="170" customFormat="1" ht="20.25" customHeight="1">
      <c r="A33" s="192"/>
      <c r="B33" s="191" t="s">
        <v>382</v>
      </c>
      <c r="C33" s="175">
        <v>0</v>
      </c>
      <c r="D33" s="175">
        <v>20</v>
      </c>
      <c r="E33" s="175"/>
      <c r="F33" s="175">
        <v>24</v>
      </c>
      <c r="G33" s="175">
        <v>3</v>
      </c>
      <c r="H33" s="176">
        <f t="shared" si="0"/>
        <v>0</v>
      </c>
      <c r="I33" s="176">
        <f t="shared" si="1"/>
        <v>0.15</v>
      </c>
      <c r="J33" s="176">
        <f t="shared" si="2"/>
        <v>0</v>
      </c>
      <c r="K33" s="176">
        <f t="shared" si="3"/>
        <v>0.125</v>
      </c>
      <c r="L33" s="185">
        <v>2010308</v>
      </c>
    </row>
    <row r="34" spans="1:12" s="170" customFormat="1" ht="20.25" customHeight="1">
      <c r="A34" s="192"/>
      <c r="B34" s="191" t="s">
        <v>383</v>
      </c>
      <c r="C34" s="175">
        <v>0</v>
      </c>
      <c r="D34" s="175">
        <v>0</v>
      </c>
      <c r="E34" s="175"/>
      <c r="F34" s="175">
        <v>0</v>
      </c>
      <c r="G34" s="175">
        <v>0</v>
      </c>
      <c r="H34" s="176">
        <f t="shared" si="0"/>
        <v>0</v>
      </c>
      <c r="I34" s="176">
        <f t="shared" si="1"/>
        <v>0</v>
      </c>
      <c r="J34" s="176">
        <f t="shared" si="2"/>
        <v>0</v>
      </c>
      <c r="K34" s="176">
        <f t="shared" si="3"/>
        <v>0</v>
      </c>
      <c r="L34" s="185">
        <v>2010309</v>
      </c>
    </row>
    <row r="35" spans="1:12" s="170" customFormat="1" ht="20.25" customHeight="1">
      <c r="A35" s="192"/>
      <c r="B35" s="191" t="s">
        <v>371</v>
      </c>
      <c r="C35" s="175">
        <v>0</v>
      </c>
      <c r="D35" s="175">
        <v>0</v>
      </c>
      <c r="E35" s="175"/>
      <c r="F35" s="175">
        <v>0</v>
      </c>
      <c r="G35" s="175">
        <v>0</v>
      </c>
      <c r="H35" s="176">
        <f t="shared" si="0"/>
        <v>0</v>
      </c>
      <c r="I35" s="176">
        <f t="shared" si="1"/>
        <v>0</v>
      </c>
      <c r="J35" s="176">
        <f t="shared" si="2"/>
        <v>0</v>
      </c>
      <c r="K35" s="176">
        <f t="shared" si="3"/>
        <v>0</v>
      </c>
      <c r="L35" s="185">
        <v>2010350</v>
      </c>
    </row>
    <row r="36" spans="1:12" s="170" customFormat="1" ht="20.25" customHeight="1">
      <c r="A36" s="192"/>
      <c r="B36" s="191" t="s">
        <v>384</v>
      </c>
      <c r="C36" s="175">
        <v>0</v>
      </c>
      <c r="D36" s="175">
        <v>2</v>
      </c>
      <c r="E36" s="175"/>
      <c r="F36" s="175">
        <v>2</v>
      </c>
      <c r="G36" s="175">
        <v>0</v>
      </c>
      <c r="H36" s="176">
        <f t="shared" si="0"/>
        <v>0</v>
      </c>
      <c r="I36" s="176">
        <f t="shared" si="1"/>
        <v>0</v>
      </c>
      <c r="J36" s="176">
        <f t="shared" si="2"/>
        <v>0</v>
      </c>
      <c r="K36" s="176">
        <f t="shared" si="3"/>
        <v>0</v>
      </c>
      <c r="L36" s="185">
        <v>2010399</v>
      </c>
    </row>
    <row r="37" spans="1:12" s="170" customFormat="1" ht="20.25" customHeight="1">
      <c r="A37" s="192"/>
      <c r="B37" s="191" t="s">
        <v>385</v>
      </c>
      <c r="C37" s="175">
        <v>0</v>
      </c>
      <c r="D37" s="175">
        <v>483</v>
      </c>
      <c r="E37" s="175"/>
      <c r="F37" s="175">
        <v>516</v>
      </c>
      <c r="G37" s="175">
        <v>521</v>
      </c>
      <c r="H37" s="176">
        <f t="shared" si="0"/>
        <v>0</v>
      </c>
      <c r="I37" s="176">
        <f t="shared" si="1"/>
        <v>1.0786749482401656</v>
      </c>
      <c r="J37" s="176">
        <f t="shared" si="2"/>
        <v>0</v>
      </c>
      <c r="K37" s="176">
        <f t="shared" si="3"/>
        <v>1.0096899224806202</v>
      </c>
      <c r="L37" s="185">
        <v>20104</v>
      </c>
    </row>
    <row r="38" spans="1:12" s="170" customFormat="1" ht="20.25" customHeight="1">
      <c r="A38" s="192"/>
      <c r="B38" s="191" t="s">
        <v>362</v>
      </c>
      <c r="C38" s="175">
        <v>0</v>
      </c>
      <c r="D38" s="175">
        <v>461</v>
      </c>
      <c r="E38" s="175"/>
      <c r="F38" s="175">
        <v>493</v>
      </c>
      <c r="G38" s="175">
        <v>466</v>
      </c>
      <c r="H38" s="176">
        <f t="shared" si="0"/>
        <v>0</v>
      </c>
      <c r="I38" s="176">
        <f t="shared" si="1"/>
        <v>1.0108459869848156</v>
      </c>
      <c r="J38" s="176">
        <f t="shared" si="2"/>
        <v>0</v>
      </c>
      <c r="K38" s="176">
        <f t="shared" si="3"/>
        <v>0.94523326572008115</v>
      </c>
      <c r="L38" s="185">
        <v>2010401</v>
      </c>
    </row>
    <row r="39" spans="1:12" s="170" customFormat="1" ht="20.25" customHeight="1">
      <c r="A39" s="192"/>
      <c r="B39" s="191" t="s">
        <v>363</v>
      </c>
      <c r="C39" s="175">
        <v>0</v>
      </c>
      <c r="D39" s="175">
        <v>20</v>
      </c>
      <c r="E39" s="175"/>
      <c r="F39" s="175">
        <v>21</v>
      </c>
      <c r="G39" s="175">
        <v>48</v>
      </c>
      <c r="H39" s="176">
        <f t="shared" si="0"/>
        <v>0</v>
      </c>
      <c r="I39" s="176">
        <f t="shared" si="1"/>
        <v>2.4</v>
      </c>
      <c r="J39" s="176">
        <f t="shared" si="2"/>
        <v>0</v>
      </c>
      <c r="K39" s="176">
        <f t="shared" si="3"/>
        <v>2.2857142857142856</v>
      </c>
      <c r="L39" s="185">
        <v>2010402</v>
      </c>
    </row>
    <row r="40" spans="1:12" s="170" customFormat="1" ht="20.25" customHeight="1">
      <c r="A40" s="192"/>
      <c r="B40" s="191" t="s">
        <v>364</v>
      </c>
      <c r="C40" s="175">
        <v>0</v>
      </c>
      <c r="D40" s="175">
        <v>0</v>
      </c>
      <c r="E40" s="175"/>
      <c r="F40" s="175">
        <v>0</v>
      </c>
      <c r="G40" s="175">
        <v>0</v>
      </c>
      <c r="H40" s="176">
        <f t="shared" si="0"/>
        <v>0</v>
      </c>
      <c r="I40" s="176">
        <f t="shared" si="1"/>
        <v>0</v>
      </c>
      <c r="J40" s="176">
        <f t="shared" si="2"/>
        <v>0</v>
      </c>
      <c r="K40" s="176">
        <f t="shared" si="3"/>
        <v>0</v>
      </c>
      <c r="L40" s="185">
        <v>2010403</v>
      </c>
    </row>
    <row r="41" spans="1:12" s="170" customFormat="1" ht="20.25" customHeight="1">
      <c r="A41" s="192"/>
      <c r="B41" s="191" t="s">
        <v>386</v>
      </c>
      <c r="C41" s="175">
        <v>0</v>
      </c>
      <c r="D41" s="175">
        <v>0</v>
      </c>
      <c r="E41" s="175"/>
      <c r="F41" s="175">
        <v>0</v>
      </c>
      <c r="G41" s="175">
        <v>0</v>
      </c>
      <c r="H41" s="176">
        <f t="shared" si="0"/>
        <v>0</v>
      </c>
      <c r="I41" s="176">
        <f t="shared" si="1"/>
        <v>0</v>
      </c>
      <c r="J41" s="176">
        <f t="shared" si="2"/>
        <v>0</v>
      </c>
      <c r="K41" s="176">
        <f t="shared" si="3"/>
        <v>0</v>
      </c>
      <c r="L41" s="185">
        <v>2010404</v>
      </c>
    </row>
    <row r="42" spans="1:12" s="170" customFormat="1" ht="20.25" customHeight="1">
      <c r="A42" s="192"/>
      <c r="B42" s="191" t="s">
        <v>387</v>
      </c>
      <c r="C42" s="175">
        <v>0</v>
      </c>
      <c r="D42" s="175">
        <v>0</v>
      </c>
      <c r="E42" s="175"/>
      <c r="F42" s="175">
        <v>0</v>
      </c>
      <c r="G42" s="175">
        <v>0</v>
      </c>
      <c r="H42" s="176">
        <f t="shared" si="0"/>
        <v>0</v>
      </c>
      <c r="I42" s="176">
        <f t="shared" si="1"/>
        <v>0</v>
      </c>
      <c r="J42" s="176">
        <f t="shared" si="2"/>
        <v>0</v>
      </c>
      <c r="K42" s="176">
        <f t="shared" si="3"/>
        <v>0</v>
      </c>
      <c r="L42" s="185">
        <v>2010405</v>
      </c>
    </row>
    <row r="43" spans="1:12" s="170" customFormat="1" ht="20.25" customHeight="1">
      <c r="A43" s="192"/>
      <c r="B43" s="191" t="s">
        <v>388</v>
      </c>
      <c r="C43" s="175">
        <v>0</v>
      </c>
      <c r="D43" s="175">
        <v>0</v>
      </c>
      <c r="E43" s="175"/>
      <c r="F43" s="175">
        <v>0</v>
      </c>
      <c r="G43" s="175">
        <v>0</v>
      </c>
      <c r="H43" s="176">
        <f t="shared" si="0"/>
        <v>0</v>
      </c>
      <c r="I43" s="176">
        <f t="shared" si="1"/>
        <v>0</v>
      </c>
      <c r="J43" s="176">
        <f t="shared" si="2"/>
        <v>0</v>
      </c>
      <c r="K43" s="176">
        <f t="shared" si="3"/>
        <v>0</v>
      </c>
      <c r="L43" s="185">
        <v>2010406</v>
      </c>
    </row>
    <row r="44" spans="1:12" s="170" customFormat="1" ht="20.25" customHeight="1">
      <c r="A44" s="192"/>
      <c r="B44" s="191" t="s">
        <v>389</v>
      </c>
      <c r="C44" s="175">
        <v>0</v>
      </c>
      <c r="D44" s="175">
        <v>0</v>
      </c>
      <c r="E44" s="175"/>
      <c r="F44" s="175">
        <v>0</v>
      </c>
      <c r="G44" s="175">
        <v>0</v>
      </c>
      <c r="H44" s="176">
        <f t="shared" si="0"/>
        <v>0</v>
      </c>
      <c r="I44" s="176">
        <f t="shared" si="1"/>
        <v>0</v>
      </c>
      <c r="J44" s="176">
        <f t="shared" si="2"/>
        <v>0</v>
      </c>
      <c r="K44" s="176">
        <f t="shared" si="3"/>
        <v>0</v>
      </c>
      <c r="L44" s="185">
        <v>2010407</v>
      </c>
    </row>
    <row r="45" spans="1:12" s="170" customFormat="1" ht="20.25" customHeight="1">
      <c r="A45" s="192"/>
      <c r="B45" s="191" t="s">
        <v>390</v>
      </c>
      <c r="C45" s="175">
        <v>0</v>
      </c>
      <c r="D45" s="175">
        <v>0</v>
      </c>
      <c r="E45" s="175"/>
      <c r="F45" s="175">
        <v>0</v>
      </c>
      <c r="G45" s="175">
        <v>5</v>
      </c>
      <c r="H45" s="176">
        <f t="shared" si="0"/>
        <v>0</v>
      </c>
      <c r="I45" s="176">
        <f t="shared" si="1"/>
        <v>0</v>
      </c>
      <c r="J45" s="176">
        <f t="shared" si="2"/>
        <v>0</v>
      </c>
      <c r="K45" s="176">
        <f t="shared" si="3"/>
        <v>0</v>
      </c>
      <c r="L45" s="185">
        <v>2010408</v>
      </c>
    </row>
    <row r="46" spans="1:12" s="170" customFormat="1" ht="20.25" customHeight="1">
      <c r="A46" s="192"/>
      <c r="B46" s="191" t="s">
        <v>371</v>
      </c>
      <c r="C46" s="175">
        <v>0</v>
      </c>
      <c r="D46" s="175">
        <v>0</v>
      </c>
      <c r="E46" s="175"/>
      <c r="F46" s="175">
        <v>0</v>
      </c>
      <c r="G46" s="175">
        <v>0</v>
      </c>
      <c r="H46" s="176">
        <f t="shared" si="0"/>
        <v>0</v>
      </c>
      <c r="I46" s="176">
        <f t="shared" si="1"/>
        <v>0</v>
      </c>
      <c r="J46" s="176">
        <f t="shared" si="2"/>
        <v>0</v>
      </c>
      <c r="K46" s="176">
        <f t="shared" si="3"/>
        <v>0</v>
      </c>
      <c r="L46" s="185">
        <v>2010450</v>
      </c>
    </row>
    <row r="47" spans="1:12" s="170" customFormat="1" ht="20.25" customHeight="1">
      <c r="A47" s="192"/>
      <c r="B47" s="191" t="s">
        <v>391</v>
      </c>
      <c r="C47" s="175">
        <v>0</v>
      </c>
      <c r="D47" s="175">
        <v>2</v>
      </c>
      <c r="E47" s="175"/>
      <c r="F47" s="175">
        <v>2</v>
      </c>
      <c r="G47" s="175">
        <v>2</v>
      </c>
      <c r="H47" s="176">
        <f t="shared" si="0"/>
        <v>0</v>
      </c>
      <c r="I47" s="176">
        <f t="shared" si="1"/>
        <v>1</v>
      </c>
      <c r="J47" s="176">
        <f t="shared" si="2"/>
        <v>0</v>
      </c>
      <c r="K47" s="176">
        <f t="shared" si="3"/>
        <v>1</v>
      </c>
      <c r="L47" s="185">
        <v>2010499</v>
      </c>
    </row>
    <row r="48" spans="1:12" s="170" customFormat="1" ht="20.25" customHeight="1">
      <c r="A48" s="192"/>
      <c r="B48" s="191" t="s">
        <v>392</v>
      </c>
      <c r="C48" s="175">
        <v>0</v>
      </c>
      <c r="D48" s="175">
        <v>270</v>
      </c>
      <c r="E48" s="175"/>
      <c r="F48" s="175">
        <v>235</v>
      </c>
      <c r="G48" s="175">
        <v>348</v>
      </c>
      <c r="H48" s="176">
        <f t="shared" si="0"/>
        <v>0</v>
      </c>
      <c r="I48" s="176">
        <f t="shared" si="1"/>
        <v>1.288888888888889</v>
      </c>
      <c r="J48" s="176">
        <f t="shared" si="2"/>
        <v>0</v>
      </c>
      <c r="K48" s="176">
        <f t="shared" si="3"/>
        <v>1.4808510638297872</v>
      </c>
      <c r="L48" s="185">
        <v>20105</v>
      </c>
    </row>
    <row r="49" spans="1:12" s="170" customFormat="1" ht="20.25" customHeight="1">
      <c r="A49" s="192"/>
      <c r="B49" s="191" t="s">
        <v>362</v>
      </c>
      <c r="C49" s="175">
        <v>0</v>
      </c>
      <c r="D49" s="175">
        <v>190</v>
      </c>
      <c r="E49" s="175"/>
      <c r="F49" s="175">
        <v>186</v>
      </c>
      <c r="G49" s="175">
        <v>206</v>
      </c>
      <c r="H49" s="176">
        <f t="shared" si="0"/>
        <v>0</v>
      </c>
      <c r="I49" s="176">
        <f t="shared" si="1"/>
        <v>1.0842105263157895</v>
      </c>
      <c r="J49" s="176">
        <f t="shared" si="2"/>
        <v>0</v>
      </c>
      <c r="K49" s="176">
        <f t="shared" si="3"/>
        <v>1.10752688172043</v>
      </c>
      <c r="L49" s="185">
        <v>2010501</v>
      </c>
    </row>
    <row r="50" spans="1:12" s="170" customFormat="1" ht="20.25" customHeight="1">
      <c r="A50" s="192"/>
      <c r="B50" s="191" t="s">
        <v>363</v>
      </c>
      <c r="C50" s="175">
        <v>0</v>
      </c>
      <c r="D50" s="175">
        <v>0</v>
      </c>
      <c r="E50" s="175"/>
      <c r="F50" s="175">
        <v>0</v>
      </c>
      <c r="G50" s="175">
        <v>13</v>
      </c>
      <c r="H50" s="176">
        <f t="shared" si="0"/>
        <v>0</v>
      </c>
      <c r="I50" s="176">
        <f t="shared" si="1"/>
        <v>0</v>
      </c>
      <c r="J50" s="176">
        <f t="shared" si="2"/>
        <v>0</v>
      </c>
      <c r="K50" s="176">
        <f t="shared" si="3"/>
        <v>0</v>
      </c>
      <c r="L50" s="185">
        <v>2010502</v>
      </c>
    </row>
    <row r="51" spans="1:12" s="170" customFormat="1" ht="20.25" customHeight="1">
      <c r="A51" s="192"/>
      <c r="B51" s="191" t="s">
        <v>364</v>
      </c>
      <c r="C51" s="175">
        <v>0</v>
      </c>
      <c r="D51" s="175">
        <v>0</v>
      </c>
      <c r="E51" s="175"/>
      <c r="F51" s="175">
        <v>0</v>
      </c>
      <c r="G51" s="175">
        <v>0</v>
      </c>
      <c r="H51" s="176">
        <f t="shared" si="0"/>
        <v>0</v>
      </c>
      <c r="I51" s="176">
        <f t="shared" si="1"/>
        <v>0</v>
      </c>
      <c r="J51" s="176">
        <f t="shared" si="2"/>
        <v>0</v>
      </c>
      <c r="K51" s="176">
        <f t="shared" si="3"/>
        <v>0</v>
      </c>
      <c r="L51" s="185">
        <v>2010503</v>
      </c>
    </row>
    <row r="52" spans="1:12" s="170" customFormat="1" ht="20.25" customHeight="1">
      <c r="A52" s="192"/>
      <c r="B52" s="191" t="s">
        <v>393</v>
      </c>
      <c r="C52" s="175">
        <v>0</v>
      </c>
      <c r="D52" s="175">
        <v>0</v>
      </c>
      <c r="E52" s="175"/>
      <c r="F52" s="175">
        <v>0</v>
      </c>
      <c r="G52" s="175">
        <v>0</v>
      </c>
      <c r="H52" s="176">
        <f t="shared" si="0"/>
        <v>0</v>
      </c>
      <c r="I52" s="176">
        <f t="shared" si="1"/>
        <v>0</v>
      </c>
      <c r="J52" s="176">
        <f t="shared" si="2"/>
        <v>0</v>
      </c>
      <c r="K52" s="176">
        <f t="shared" si="3"/>
        <v>0</v>
      </c>
      <c r="L52" s="185">
        <v>2010504</v>
      </c>
    </row>
    <row r="53" spans="1:12" s="170" customFormat="1" ht="20.25" customHeight="1">
      <c r="A53" s="192"/>
      <c r="B53" s="191" t="s">
        <v>394</v>
      </c>
      <c r="C53" s="175">
        <v>0</v>
      </c>
      <c r="D53" s="175">
        <v>30</v>
      </c>
      <c r="E53" s="175"/>
      <c r="F53" s="175">
        <v>30</v>
      </c>
      <c r="G53" s="175">
        <v>0</v>
      </c>
      <c r="H53" s="176">
        <f t="shared" si="0"/>
        <v>0</v>
      </c>
      <c r="I53" s="176">
        <f t="shared" si="1"/>
        <v>0</v>
      </c>
      <c r="J53" s="176">
        <f t="shared" si="2"/>
        <v>0</v>
      </c>
      <c r="K53" s="176">
        <f t="shared" si="3"/>
        <v>0</v>
      </c>
      <c r="L53" s="185">
        <v>2010505</v>
      </c>
    </row>
    <row r="54" spans="1:12" s="170" customFormat="1" ht="20.25" customHeight="1">
      <c r="A54" s="192"/>
      <c r="B54" s="191" t="s">
        <v>395</v>
      </c>
      <c r="C54" s="175">
        <v>0</v>
      </c>
      <c r="D54" s="175">
        <v>0</v>
      </c>
      <c r="E54" s="175"/>
      <c r="F54" s="175">
        <v>0</v>
      </c>
      <c r="G54" s="175">
        <v>0</v>
      </c>
      <c r="H54" s="176">
        <f t="shared" si="0"/>
        <v>0</v>
      </c>
      <c r="I54" s="176">
        <f t="shared" si="1"/>
        <v>0</v>
      </c>
      <c r="J54" s="176">
        <f t="shared" si="2"/>
        <v>0</v>
      </c>
      <c r="K54" s="176">
        <f t="shared" si="3"/>
        <v>0</v>
      </c>
      <c r="L54" s="185">
        <v>2010506</v>
      </c>
    </row>
    <row r="55" spans="1:12" s="170" customFormat="1" ht="20.25" customHeight="1">
      <c r="A55" s="192"/>
      <c r="B55" s="191" t="s">
        <v>396</v>
      </c>
      <c r="C55" s="175">
        <v>0</v>
      </c>
      <c r="D55" s="175">
        <v>10</v>
      </c>
      <c r="E55" s="175"/>
      <c r="F55" s="175">
        <v>10</v>
      </c>
      <c r="G55" s="175">
        <v>76</v>
      </c>
      <c r="H55" s="176">
        <f t="shared" si="0"/>
        <v>0</v>
      </c>
      <c r="I55" s="176">
        <f t="shared" si="1"/>
        <v>7.6</v>
      </c>
      <c r="J55" s="176">
        <f t="shared" si="2"/>
        <v>0</v>
      </c>
      <c r="K55" s="176">
        <f t="shared" si="3"/>
        <v>7.6</v>
      </c>
      <c r="L55" s="185">
        <v>2010507</v>
      </c>
    </row>
    <row r="56" spans="1:12" s="170" customFormat="1" ht="20.25" customHeight="1">
      <c r="A56" s="192"/>
      <c r="B56" s="191" t="s">
        <v>397</v>
      </c>
      <c r="C56" s="175">
        <v>0</v>
      </c>
      <c r="D56" s="175">
        <v>10</v>
      </c>
      <c r="E56" s="175"/>
      <c r="F56" s="175">
        <v>9</v>
      </c>
      <c r="G56" s="175">
        <v>38</v>
      </c>
      <c r="H56" s="176">
        <f t="shared" si="0"/>
        <v>0</v>
      </c>
      <c r="I56" s="176">
        <f t="shared" si="1"/>
        <v>3.8</v>
      </c>
      <c r="J56" s="176">
        <f t="shared" si="2"/>
        <v>0</v>
      </c>
      <c r="K56" s="176">
        <f t="shared" si="3"/>
        <v>4.2222222222222223</v>
      </c>
      <c r="L56" s="185">
        <v>2010508</v>
      </c>
    </row>
    <row r="57" spans="1:12" s="170" customFormat="1" ht="20.25" customHeight="1">
      <c r="A57" s="192"/>
      <c r="B57" s="191" t="s">
        <v>371</v>
      </c>
      <c r="C57" s="175">
        <v>0</v>
      </c>
      <c r="D57" s="175">
        <v>0</v>
      </c>
      <c r="E57" s="175"/>
      <c r="F57" s="175">
        <v>0</v>
      </c>
      <c r="G57" s="175">
        <v>0</v>
      </c>
      <c r="H57" s="176">
        <f t="shared" si="0"/>
        <v>0</v>
      </c>
      <c r="I57" s="176">
        <f t="shared" si="1"/>
        <v>0</v>
      </c>
      <c r="J57" s="176">
        <f t="shared" si="2"/>
        <v>0</v>
      </c>
      <c r="K57" s="176">
        <f t="shared" si="3"/>
        <v>0</v>
      </c>
      <c r="L57" s="185">
        <v>2010550</v>
      </c>
    </row>
    <row r="58" spans="1:12" s="170" customFormat="1" ht="20.25" customHeight="1">
      <c r="A58" s="192"/>
      <c r="B58" s="191" t="s">
        <v>398</v>
      </c>
      <c r="C58" s="175">
        <v>0</v>
      </c>
      <c r="D58" s="175">
        <v>30</v>
      </c>
      <c r="E58" s="175"/>
      <c r="F58" s="175">
        <v>0</v>
      </c>
      <c r="G58" s="175">
        <v>15</v>
      </c>
      <c r="H58" s="176">
        <f t="shared" si="0"/>
        <v>0</v>
      </c>
      <c r="I58" s="176">
        <f t="shared" si="1"/>
        <v>0.5</v>
      </c>
      <c r="J58" s="176">
        <f t="shared" si="2"/>
        <v>0</v>
      </c>
      <c r="K58" s="176">
        <f t="shared" si="3"/>
        <v>0</v>
      </c>
      <c r="L58" s="185">
        <v>2010599</v>
      </c>
    </row>
    <row r="59" spans="1:12" s="170" customFormat="1" ht="20.25" customHeight="1">
      <c r="A59" s="192"/>
      <c r="B59" s="191" t="s">
        <v>399</v>
      </c>
      <c r="C59" s="175">
        <v>0</v>
      </c>
      <c r="D59" s="175">
        <v>1170</v>
      </c>
      <c r="E59" s="175"/>
      <c r="F59" s="175">
        <v>1349</v>
      </c>
      <c r="G59" s="175">
        <v>1191</v>
      </c>
      <c r="H59" s="176">
        <f t="shared" si="0"/>
        <v>0</v>
      </c>
      <c r="I59" s="176">
        <f t="shared" si="1"/>
        <v>1.0179487179487179</v>
      </c>
      <c r="J59" s="176">
        <f t="shared" si="2"/>
        <v>0</v>
      </c>
      <c r="K59" s="176">
        <f t="shared" si="3"/>
        <v>0.88287620459599703</v>
      </c>
      <c r="L59" s="185">
        <v>20106</v>
      </c>
    </row>
    <row r="60" spans="1:12" s="170" customFormat="1" ht="20.25" customHeight="1">
      <c r="A60" s="192"/>
      <c r="B60" s="191" t="s">
        <v>362</v>
      </c>
      <c r="C60" s="175">
        <v>0</v>
      </c>
      <c r="D60" s="175">
        <v>940</v>
      </c>
      <c r="E60" s="175"/>
      <c r="F60" s="175">
        <v>940</v>
      </c>
      <c r="G60" s="175">
        <v>693</v>
      </c>
      <c r="H60" s="176">
        <f t="shared" si="0"/>
        <v>0</v>
      </c>
      <c r="I60" s="176">
        <f t="shared" si="1"/>
        <v>0.73723404255319147</v>
      </c>
      <c r="J60" s="176">
        <f t="shared" si="2"/>
        <v>0</v>
      </c>
      <c r="K60" s="176">
        <f t="shared" si="3"/>
        <v>0.73723404255319147</v>
      </c>
      <c r="L60" s="185">
        <v>2010601</v>
      </c>
    </row>
    <row r="61" spans="1:12" s="170" customFormat="1" ht="20.25" customHeight="1">
      <c r="A61" s="192"/>
      <c r="B61" s="191" t="s">
        <v>363</v>
      </c>
      <c r="C61" s="175">
        <v>0</v>
      </c>
      <c r="D61" s="175">
        <v>110</v>
      </c>
      <c r="E61" s="175"/>
      <c r="F61" s="175">
        <v>159</v>
      </c>
      <c r="G61" s="175">
        <v>184</v>
      </c>
      <c r="H61" s="176">
        <f t="shared" si="0"/>
        <v>0</v>
      </c>
      <c r="I61" s="176">
        <f t="shared" si="1"/>
        <v>1.6727272727272726</v>
      </c>
      <c r="J61" s="176">
        <f t="shared" si="2"/>
        <v>0</v>
      </c>
      <c r="K61" s="176">
        <f t="shared" si="3"/>
        <v>1.1572327044025157</v>
      </c>
      <c r="L61" s="185">
        <v>2010602</v>
      </c>
    </row>
    <row r="62" spans="1:12" s="170" customFormat="1" ht="20.25" customHeight="1">
      <c r="A62" s="192"/>
      <c r="B62" s="191" t="s">
        <v>364</v>
      </c>
      <c r="C62" s="175">
        <v>0</v>
      </c>
      <c r="D62" s="175">
        <v>0</v>
      </c>
      <c r="E62" s="175"/>
      <c r="F62" s="175">
        <v>0</v>
      </c>
      <c r="G62" s="175">
        <v>0</v>
      </c>
      <c r="H62" s="176">
        <f t="shared" si="0"/>
        <v>0</v>
      </c>
      <c r="I62" s="176">
        <f t="shared" si="1"/>
        <v>0</v>
      </c>
      <c r="J62" s="176">
        <f t="shared" si="2"/>
        <v>0</v>
      </c>
      <c r="K62" s="176">
        <f t="shared" si="3"/>
        <v>0</v>
      </c>
      <c r="L62" s="185">
        <v>2010603</v>
      </c>
    </row>
    <row r="63" spans="1:12" s="170" customFormat="1" ht="20.25" customHeight="1">
      <c r="A63" s="192"/>
      <c r="B63" s="191" t="s">
        <v>400</v>
      </c>
      <c r="C63" s="175">
        <v>0</v>
      </c>
      <c r="D63" s="175">
        <v>0</v>
      </c>
      <c r="E63" s="175"/>
      <c r="F63" s="175">
        <v>0</v>
      </c>
      <c r="G63" s="175">
        <v>0</v>
      </c>
      <c r="H63" s="176">
        <f t="shared" si="0"/>
        <v>0</v>
      </c>
      <c r="I63" s="176">
        <f t="shared" si="1"/>
        <v>0</v>
      </c>
      <c r="J63" s="176">
        <f t="shared" si="2"/>
        <v>0</v>
      </c>
      <c r="K63" s="176">
        <f t="shared" si="3"/>
        <v>0</v>
      </c>
      <c r="L63" s="185">
        <v>2010604</v>
      </c>
    </row>
    <row r="64" spans="1:12" s="170" customFormat="1" ht="20.25" customHeight="1">
      <c r="A64" s="192"/>
      <c r="B64" s="191" t="s">
        <v>401</v>
      </c>
      <c r="C64" s="175">
        <v>0</v>
      </c>
      <c r="D64" s="175">
        <v>0</v>
      </c>
      <c r="E64" s="175"/>
      <c r="F64" s="175">
        <v>0</v>
      </c>
      <c r="G64" s="175">
        <v>0</v>
      </c>
      <c r="H64" s="176">
        <f t="shared" si="0"/>
        <v>0</v>
      </c>
      <c r="I64" s="176">
        <f t="shared" si="1"/>
        <v>0</v>
      </c>
      <c r="J64" s="176">
        <f t="shared" si="2"/>
        <v>0</v>
      </c>
      <c r="K64" s="176">
        <f t="shared" si="3"/>
        <v>0</v>
      </c>
      <c r="L64" s="185">
        <v>2010605</v>
      </c>
    </row>
    <row r="65" spans="1:12" s="170" customFormat="1" ht="20.25" customHeight="1">
      <c r="A65" s="192"/>
      <c r="B65" s="191" t="s">
        <v>402</v>
      </c>
      <c r="C65" s="175">
        <v>0</v>
      </c>
      <c r="D65" s="175">
        <v>0</v>
      </c>
      <c r="E65" s="175"/>
      <c r="F65" s="175">
        <v>0</v>
      </c>
      <c r="G65" s="175">
        <v>0</v>
      </c>
      <c r="H65" s="176">
        <f t="shared" si="0"/>
        <v>0</v>
      </c>
      <c r="I65" s="176">
        <f t="shared" si="1"/>
        <v>0</v>
      </c>
      <c r="J65" s="176">
        <f t="shared" si="2"/>
        <v>0</v>
      </c>
      <c r="K65" s="176">
        <f t="shared" si="3"/>
        <v>0</v>
      </c>
      <c r="L65" s="185">
        <v>2010606</v>
      </c>
    </row>
    <row r="66" spans="1:12" s="170" customFormat="1" ht="20.25" customHeight="1">
      <c r="A66" s="192"/>
      <c r="B66" s="191" t="s">
        <v>403</v>
      </c>
      <c r="C66" s="175">
        <v>0</v>
      </c>
      <c r="D66" s="175">
        <v>10</v>
      </c>
      <c r="E66" s="175"/>
      <c r="F66" s="175">
        <v>5</v>
      </c>
      <c r="G66" s="175">
        <v>6</v>
      </c>
      <c r="H66" s="176">
        <f t="shared" si="0"/>
        <v>0</v>
      </c>
      <c r="I66" s="176">
        <f t="shared" si="1"/>
        <v>0.6</v>
      </c>
      <c r="J66" s="176">
        <f t="shared" si="2"/>
        <v>0</v>
      </c>
      <c r="K66" s="176">
        <f t="shared" si="3"/>
        <v>1.2</v>
      </c>
      <c r="L66" s="185">
        <v>2010607</v>
      </c>
    </row>
    <row r="67" spans="1:12" s="170" customFormat="1" ht="20.25" customHeight="1">
      <c r="A67" s="192"/>
      <c r="B67" s="191" t="s">
        <v>404</v>
      </c>
      <c r="C67" s="175">
        <v>0</v>
      </c>
      <c r="D67" s="175">
        <v>0</v>
      </c>
      <c r="E67" s="175"/>
      <c r="F67" s="175">
        <v>0</v>
      </c>
      <c r="G67" s="175">
        <v>95</v>
      </c>
      <c r="H67" s="176">
        <f t="shared" si="0"/>
        <v>0</v>
      </c>
      <c r="I67" s="176">
        <f t="shared" si="1"/>
        <v>0</v>
      </c>
      <c r="J67" s="176">
        <f t="shared" si="2"/>
        <v>0</v>
      </c>
      <c r="K67" s="176">
        <f t="shared" si="3"/>
        <v>0</v>
      </c>
      <c r="L67" s="185">
        <v>2010608</v>
      </c>
    </row>
    <row r="68" spans="1:12" s="170" customFormat="1" ht="20.25" customHeight="1">
      <c r="A68" s="192"/>
      <c r="B68" s="191" t="s">
        <v>371</v>
      </c>
      <c r="C68" s="175">
        <v>0</v>
      </c>
      <c r="D68" s="175">
        <v>110</v>
      </c>
      <c r="E68" s="175"/>
      <c r="F68" s="175">
        <v>107</v>
      </c>
      <c r="G68" s="175">
        <v>213</v>
      </c>
      <c r="H68" s="176">
        <f t="shared" ref="H68:H131" si="4">IF(C68=0,0,G68/C68)</f>
        <v>0</v>
      </c>
      <c r="I68" s="176">
        <f t="shared" ref="I68:I131" si="5">IF(D68=0,0,G68/D68)</f>
        <v>1.9363636363636363</v>
      </c>
      <c r="J68" s="176">
        <f t="shared" ref="J68:J131" si="6">IF(E68=0,0,G68/E68)</f>
        <v>0</v>
      </c>
      <c r="K68" s="176">
        <f t="shared" ref="K68:K131" si="7">IF(F68=0,0,G68/F68)</f>
        <v>1.9906542056074767</v>
      </c>
      <c r="L68" s="185">
        <v>2010650</v>
      </c>
    </row>
    <row r="69" spans="1:12" s="170" customFormat="1" ht="20.25" customHeight="1">
      <c r="A69" s="192"/>
      <c r="B69" s="191" t="s">
        <v>405</v>
      </c>
      <c r="C69" s="175">
        <v>0</v>
      </c>
      <c r="D69" s="175"/>
      <c r="E69" s="175"/>
      <c r="F69" s="175">
        <v>138</v>
      </c>
      <c r="G69" s="175">
        <v>0</v>
      </c>
      <c r="H69" s="176">
        <f t="shared" si="4"/>
        <v>0</v>
      </c>
      <c r="I69" s="176">
        <f t="shared" si="5"/>
        <v>0</v>
      </c>
      <c r="J69" s="176">
        <f t="shared" si="6"/>
        <v>0</v>
      </c>
      <c r="K69" s="176">
        <f t="shared" si="7"/>
        <v>0</v>
      </c>
      <c r="L69" s="185">
        <v>2010699</v>
      </c>
    </row>
    <row r="70" spans="1:12" s="170" customFormat="1" ht="20.25" customHeight="1">
      <c r="A70" s="192"/>
      <c r="B70" s="191" t="s">
        <v>406</v>
      </c>
      <c r="C70" s="175">
        <v>0</v>
      </c>
      <c r="D70" s="175"/>
      <c r="E70" s="175"/>
      <c r="F70" s="175"/>
      <c r="G70" s="175"/>
      <c r="H70" s="176">
        <f t="shared" si="4"/>
        <v>0</v>
      </c>
      <c r="I70" s="176">
        <f t="shared" si="5"/>
        <v>0</v>
      </c>
      <c r="J70" s="176">
        <f t="shared" si="6"/>
        <v>0</v>
      </c>
      <c r="K70" s="176">
        <f t="shared" si="7"/>
        <v>0</v>
      </c>
      <c r="L70" s="185">
        <v>20107</v>
      </c>
    </row>
    <row r="71" spans="1:12" s="170" customFormat="1" ht="20.25" customHeight="1">
      <c r="A71" s="192"/>
      <c r="B71" s="191" t="s">
        <v>362</v>
      </c>
      <c r="C71" s="175">
        <v>0</v>
      </c>
      <c r="D71" s="175"/>
      <c r="E71" s="175"/>
      <c r="F71" s="175"/>
      <c r="G71" s="175"/>
      <c r="H71" s="176">
        <f t="shared" si="4"/>
        <v>0</v>
      </c>
      <c r="I71" s="176">
        <f t="shared" si="5"/>
        <v>0</v>
      </c>
      <c r="J71" s="176">
        <f t="shared" si="6"/>
        <v>0</v>
      </c>
      <c r="K71" s="176">
        <f t="shared" si="7"/>
        <v>0</v>
      </c>
      <c r="L71" s="185">
        <v>2010701</v>
      </c>
    </row>
    <row r="72" spans="1:12" s="170" customFormat="1" ht="20.25" customHeight="1">
      <c r="A72" s="192"/>
      <c r="B72" s="191" t="s">
        <v>363</v>
      </c>
      <c r="C72" s="175">
        <v>0</v>
      </c>
      <c r="D72" s="175"/>
      <c r="E72" s="175"/>
      <c r="F72" s="175"/>
      <c r="G72" s="175"/>
      <c r="H72" s="176">
        <f t="shared" si="4"/>
        <v>0</v>
      </c>
      <c r="I72" s="176">
        <f t="shared" si="5"/>
        <v>0</v>
      </c>
      <c r="J72" s="176">
        <f t="shared" si="6"/>
        <v>0</v>
      </c>
      <c r="K72" s="176">
        <f t="shared" si="7"/>
        <v>0</v>
      </c>
      <c r="L72" s="185">
        <v>2010702</v>
      </c>
    </row>
    <row r="73" spans="1:12" s="170" customFormat="1" ht="20.25" customHeight="1">
      <c r="A73" s="192"/>
      <c r="B73" s="191" t="s">
        <v>364</v>
      </c>
      <c r="C73" s="175">
        <v>0</v>
      </c>
      <c r="D73" s="175"/>
      <c r="E73" s="175"/>
      <c r="F73" s="175"/>
      <c r="G73" s="175"/>
      <c r="H73" s="176">
        <f t="shared" si="4"/>
        <v>0</v>
      </c>
      <c r="I73" s="176">
        <f t="shared" si="5"/>
        <v>0</v>
      </c>
      <c r="J73" s="176">
        <f t="shared" si="6"/>
        <v>0</v>
      </c>
      <c r="K73" s="176">
        <f t="shared" si="7"/>
        <v>0</v>
      </c>
      <c r="L73" s="185">
        <v>2010703</v>
      </c>
    </row>
    <row r="74" spans="1:12" s="170" customFormat="1" ht="20.25" customHeight="1">
      <c r="A74" s="192"/>
      <c r="B74" s="191" t="s">
        <v>403</v>
      </c>
      <c r="C74" s="175">
        <v>0</v>
      </c>
      <c r="D74" s="175"/>
      <c r="E74" s="175"/>
      <c r="F74" s="175"/>
      <c r="G74" s="175"/>
      <c r="H74" s="176">
        <f t="shared" si="4"/>
        <v>0</v>
      </c>
      <c r="I74" s="176">
        <f t="shared" si="5"/>
        <v>0</v>
      </c>
      <c r="J74" s="176">
        <f t="shared" si="6"/>
        <v>0</v>
      </c>
      <c r="K74" s="176">
        <f t="shared" si="7"/>
        <v>0</v>
      </c>
      <c r="L74" s="185">
        <v>2010709</v>
      </c>
    </row>
    <row r="75" spans="1:12" s="170" customFormat="1" ht="20.25" customHeight="1">
      <c r="A75" s="192"/>
      <c r="B75" s="191" t="s">
        <v>407</v>
      </c>
      <c r="C75" s="175">
        <v>0</v>
      </c>
      <c r="D75" s="175"/>
      <c r="E75" s="175"/>
      <c r="F75" s="175"/>
      <c r="G75" s="175"/>
      <c r="H75" s="176">
        <f t="shared" si="4"/>
        <v>0</v>
      </c>
      <c r="I75" s="176">
        <f t="shared" si="5"/>
        <v>0</v>
      </c>
      <c r="J75" s="176">
        <f t="shared" si="6"/>
        <v>0</v>
      </c>
      <c r="K75" s="176">
        <f t="shared" si="7"/>
        <v>0</v>
      </c>
      <c r="L75" s="185">
        <v>2010710</v>
      </c>
    </row>
    <row r="76" spans="1:12" s="170" customFormat="1" ht="20.25" customHeight="1">
      <c r="A76" s="192"/>
      <c r="B76" s="191" t="s">
        <v>371</v>
      </c>
      <c r="C76" s="175">
        <v>0</v>
      </c>
      <c r="D76" s="175"/>
      <c r="E76" s="175"/>
      <c r="F76" s="175"/>
      <c r="G76" s="175"/>
      <c r="H76" s="176">
        <f t="shared" si="4"/>
        <v>0</v>
      </c>
      <c r="I76" s="176">
        <f t="shared" si="5"/>
        <v>0</v>
      </c>
      <c r="J76" s="176">
        <f t="shared" si="6"/>
        <v>0</v>
      </c>
      <c r="K76" s="176">
        <f t="shared" si="7"/>
        <v>0</v>
      </c>
      <c r="L76" s="185">
        <v>2010750</v>
      </c>
    </row>
    <row r="77" spans="1:12" s="170" customFormat="1" ht="20.25" customHeight="1">
      <c r="A77" s="192"/>
      <c r="B77" s="191" t="s">
        <v>408</v>
      </c>
      <c r="C77" s="175">
        <v>0</v>
      </c>
      <c r="D77" s="175"/>
      <c r="E77" s="175"/>
      <c r="F77" s="175"/>
      <c r="G77" s="175"/>
      <c r="H77" s="176">
        <f t="shared" si="4"/>
        <v>0</v>
      </c>
      <c r="I77" s="176">
        <f t="shared" si="5"/>
        <v>0</v>
      </c>
      <c r="J77" s="176">
        <f t="shared" si="6"/>
        <v>0</v>
      </c>
      <c r="K77" s="176">
        <f t="shared" si="7"/>
        <v>0</v>
      </c>
      <c r="L77" s="185">
        <v>2010799</v>
      </c>
    </row>
    <row r="78" spans="1:12" s="170" customFormat="1" ht="20.25" customHeight="1">
      <c r="A78" s="192"/>
      <c r="B78" s="191" t="s">
        <v>409</v>
      </c>
      <c r="C78" s="175">
        <v>0</v>
      </c>
      <c r="D78" s="175">
        <v>70</v>
      </c>
      <c r="E78" s="175"/>
      <c r="F78" s="175">
        <v>101</v>
      </c>
      <c r="G78" s="175">
        <v>70</v>
      </c>
      <c r="H78" s="176">
        <f t="shared" si="4"/>
        <v>0</v>
      </c>
      <c r="I78" s="176">
        <f t="shared" si="5"/>
        <v>1</v>
      </c>
      <c r="J78" s="176">
        <f t="shared" si="6"/>
        <v>0</v>
      </c>
      <c r="K78" s="176">
        <f t="shared" si="7"/>
        <v>0.69306930693069302</v>
      </c>
      <c r="L78" s="185">
        <v>20108</v>
      </c>
    </row>
    <row r="79" spans="1:12" s="170" customFormat="1" ht="20.25" customHeight="1">
      <c r="A79" s="192"/>
      <c r="B79" s="191" t="s">
        <v>362</v>
      </c>
      <c r="C79" s="175">
        <v>0</v>
      </c>
      <c r="D79" s="175"/>
      <c r="E79" s="175"/>
      <c r="F79" s="175">
        <v>1</v>
      </c>
      <c r="G79" s="175"/>
      <c r="H79" s="176">
        <f t="shared" si="4"/>
        <v>0</v>
      </c>
      <c r="I79" s="176">
        <f t="shared" si="5"/>
        <v>0</v>
      </c>
      <c r="J79" s="176">
        <f t="shared" si="6"/>
        <v>0</v>
      </c>
      <c r="K79" s="176">
        <f t="shared" si="7"/>
        <v>0</v>
      </c>
      <c r="L79" s="185">
        <v>2010801</v>
      </c>
    </row>
    <row r="80" spans="1:12" s="170" customFormat="1" ht="20.25" customHeight="1">
      <c r="A80" s="192"/>
      <c r="B80" s="191" t="s">
        <v>363</v>
      </c>
      <c r="C80" s="175">
        <v>0</v>
      </c>
      <c r="D80" s="175">
        <v>70</v>
      </c>
      <c r="E80" s="175"/>
      <c r="F80" s="175">
        <v>100</v>
      </c>
      <c r="G80" s="175">
        <v>70</v>
      </c>
      <c r="H80" s="176">
        <f t="shared" si="4"/>
        <v>0</v>
      </c>
      <c r="I80" s="176">
        <f t="shared" si="5"/>
        <v>1</v>
      </c>
      <c r="J80" s="176">
        <f t="shared" si="6"/>
        <v>0</v>
      </c>
      <c r="K80" s="176">
        <f t="shared" si="7"/>
        <v>0.7</v>
      </c>
      <c r="L80" s="185">
        <v>2010802</v>
      </c>
    </row>
    <row r="81" spans="1:12" s="170" customFormat="1" ht="20.25" customHeight="1">
      <c r="A81" s="192"/>
      <c r="B81" s="191" t="s">
        <v>364</v>
      </c>
      <c r="C81" s="175">
        <v>0</v>
      </c>
      <c r="D81" s="175">
        <v>0</v>
      </c>
      <c r="E81" s="175"/>
      <c r="F81" s="175">
        <v>0</v>
      </c>
      <c r="G81" s="175"/>
      <c r="H81" s="176">
        <f t="shared" si="4"/>
        <v>0</v>
      </c>
      <c r="I81" s="176">
        <f t="shared" si="5"/>
        <v>0</v>
      </c>
      <c r="J81" s="176">
        <f t="shared" si="6"/>
        <v>0</v>
      </c>
      <c r="K81" s="176">
        <f t="shared" si="7"/>
        <v>0</v>
      </c>
      <c r="L81" s="185">
        <v>2010803</v>
      </c>
    </row>
    <row r="82" spans="1:12" s="170" customFormat="1" ht="20.25" customHeight="1">
      <c r="A82" s="192"/>
      <c r="B82" s="191" t="s">
        <v>410</v>
      </c>
      <c r="C82" s="175">
        <v>0</v>
      </c>
      <c r="D82" s="175">
        <v>0</v>
      </c>
      <c r="E82" s="175"/>
      <c r="F82" s="175">
        <v>0</v>
      </c>
      <c r="G82" s="175"/>
      <c r="H82" s="176">
        <f t="shared" si="4"/>
        <v>0</v>
      </c>
      <c r="I82" s="176">
        <f t="shared" si="5"/>
        <v>0</v>
      </c>
      <c r="J82" s="176">
        <f t="shared" si="6"/>
        <v>0</v>
      </c>
      <c r="K82" s="176">
        <f t="shared" si="7"/>
        <v>0</v>
      </c>
      <c r="L82" s="185">
        <v>2010804</v>
      </c>
    </row>
    <row r="83" spans="1:12" s="170" customFormat="1" ht="20.25" customHeight="1">
      <c r="A83" s="192"/>
      <c r="B83" s="191" t="s">
        <v>411</v>
      </c>
      <c r="C83" s="175">
        <v>0</v>
      </c>
      <c r="D83" s="175">
        <v>0</v>
      </c>
      <c r="E83" s="175"/>
      <c r="F83" s="175">
        <v>0</v>
      </c>
      <c r="G83" s="175"/>
      <c r="H83" s="176">
        <f t="shared" si="4"/>
        <v>0</v>
      </c>
      <c r="I83" s="176">
        <f t="shared" si="5"/>
        <v>0</v>
      </c>
      <c r="J83" s="176">
        <f t="shared" si="6"/>
        <v>0</v>
      </c>
      <c r="K83" s="176">
        <f t="shared" si="7"/>
        <v>0</v>
      </c>
      <c r="L83" s="185">
        <v>2010805</v>
      </c>
    </row>
    <row r="84" spans="1:12" s="170" customFormat="1" ht="20.25" customHeight="1">
      <c r="A84" s="192"/>
      <c r="B84" s="191" t="s">
        <v>403</v>
      </c>
      <c r="C84" s="175">
        <v>0</v>
      </c>
      <c r="D84" s="175">
        <v>0</v>
      </c>
      <c r="E84" s="175"/>
      <c r="F84" s="175">
        <v>0</v>
      </c>
      <c r="G84" s="175"/>
      <c r="H84" s="176">
        <f t="shared" si="4"/>
        <v>0</v>
      </c>
      <c r="I84" s="176">
        <f t="shared" si="5"/>
        <v>0</v>
      </c>
      <c r="J84" s="176">
        <f t="shared" si="6"/>
        <v>0</v>
      </c>
      <c r="K84" s="176">
        <f t="shared" si="7"/>
        <v>0</v>
      </c>
      <c r="L84" s="185">
        <v>2010806</v>
      </c>
    </row>
    <row r="85" spans="1:12" s="170" customFormat="1" ht="20.25" customHeight="1">
      <c r="A85" s="192"/>
      <c r="B85" s="191" t="s">
        <v>371</v>
      </c>
      <c r="C85" s="175">
        <v>0</v>
      </c>
      <c r="D85" s="175">
        <v>0</v>
      </c>
      <c r="E85" s="175"/>
      <c r="F85" s="175">
        <v>0</v>
      </c>
      <c r="G85" s="175"/>
      <c r="H85" s="176">
        <f t="shared" si="4"/>
        <v>0</v>
      </c>
      <c r="I85" s="176">
        <f t="shared" si="5"/>
        <v>0</v>
      </c>
      <c r="J85" s="176">
        <f t="shared" si="6"/>
        <v>0</v>
      </c>
      <c r="K85" s="176">
        <f t="shared" si="7"/>
        <v>0</v>
      </c>
      <c r="L85" s="185">
        <v>2010850</v>
      </c>
    </row>
    <row r="86" spans="1:12" s="170" customFormat="1" ht="20.25" customHeight="1">
      <c r="A86" s="192"/>
      <c r="B86" s="191" t="s">
        <v>412</v>
      </c>
      <c r="C86" s="175">
        <v>0</v>
      </c>
      <c r="D86" s="175">
        <v>0</v>
      </c>
      <c r="E86" s="175"/>
      <c r="F86" s="175">
        <v>0</v>
      </c>
      <c r="G86" s="175"/>
      <c r="H86" s="176">
        <f t="shared" si="4"/>
        <v>0</v>
      </c>
      <c r="I86" s="176">
        <f t="shared" si="5"/>
        <v>0</v>
      </c>
      <c r="J86" s="176">
        <f t="shared" si="6"/>
        <v>0</v>
      </c>
      <c r="K86" s="176">
        <f t="shared" si="7"/>
        <v>0</v>
      </c>
      <c r="L86" s="185">
        <v>2010899</v>
      </c>
    </row>
    <row r="87" spans="1:12" s="170" customFormat="1" ht="20.25" customHeight="1">
      <c r="A87" s="192"/>
      <c r="B87" s="191" t="s">
        <v>413</v>
      </c>
      <c r="C87" s="175">
        <v>0</v>
      </c>
      <c r="D87" s="175"/>
      <c r="E87" s="175"/>
      <c r="F87" s="175"/>
      <c r="G87" s="175"/>
      <c r="H87" s="176">
        <f t="shared" si="4"/>
        <v>0</v>
      </c>
      <c r="I87" s="176">
        <f t="shared" si="5"/>
        <v>0</v>
      </c>
      <c r="J87" s="176">
        <f t="shared" si="6"/>
        <v>0</v>
      </c>
      <c r="K87" s="176">
        <f t="shared" si="7"/>
        <v>0</v>
      </c>
      <c r="L87" s="185">
        <v>20109</v>
      </c>
    </row>
    <row r="88" spans="1:12" s="170" customFormat="1" ht="20.25" customHeight="1">
      <c r="A88" s="192"/>
      <c r="B88" s="191" t="s">
        <v>362</v>
      </c>
      <c r="C88" s="175">
        <v>0</v>
      </c>
      <c r="D88" s="175"/>
      <c r="E88" s="175"/>
      <c r="F88" s="175"/>
      <c r="G88" s="175"/>
      <c r="H88" s="176">
        <f t="shared" si="4"/>
        <v>0</v>
      </c>
      <c r="I88" s="176">
        <f t="shared" si="5"/>
        <v>0</v>
      </c>
      <c r="J88" s="176">
        <f t="shared" si="6"/>
        <v>0</v>
      </c>
      <c r="K88" s="176">
        <f t="shared" si="7"/>
        <v>0</v>
      </c>
      <c r="L88" s="185">
        <v>2010901</v>
      </c>
    </row>
    <row r="89" spans="1:12" s="198" customFormat="1" ht="20.25" customHeight="1">
      <c r="A89" s="193"/>
      <c r="B89" s="194" t="s">
        <v>363</v>
      </c>
      <c r="C89" s="195">
        <v>0</v>
      </c>
      <c r="D89" s="195"/>
      <c r="E89" s="195"/>
      <c r="F89" s="195"/>
      <c r="G89" s="195"/>
      <c r="H89" s="196">
        <f t="shared" si="4"/>
        <v>0</v>
      </c>
      <c r="I89" s="196">
        <f t="shared" si="5"/>
        <v>0</v>
      </c>
      <c r="J89" s="196">
        <f t="shared" si="6"/>
        <v>0</v>
      </c>
      <c r="K89" s="196">
        <f t="shared" si="7"/>
        <v>0</v>
      </c>
      <c r="L89" s="197">
        <v>2010902</v>
      </c>
    </row>
    <row r="90" spans="1:12" s="170" customFormat="1" ht="20.25" customHeight="1">
      <c r="A90" s="192"/>
      <c r="B90" s="191" t="s">
        <v>364</v>
      </c>
      <c r="C90" s="175">
        <v>0</v>
      </c>
      <c r="D90" s="175"/>
      <c r="E90" s="175"/>
      <c r="F90" s="175"/>
      <c r="G90" s="175"/>
      <c r="H90" s="176">
        <f t="shared" si="4"/>
        <v>0</v>
      </c>
      <c r="I90" s="176">
        <f t="shared" si="5"/>
        <v>0</v>
      </c>
      <c r="J90" s="176">
        <f t="shared" si="6"/>
        <v>0</v>
      </c>
      <c r="K90" s="176">
        <f t="shared" si="7"/>
        <v>0</v>
      </c>
      <c r="L90" s="185">
        <v>2010903</v>
      </c>
    </row>
    <row r="91" spans="1:12" s="170" customFormat="1" ht="20.25" customHeight="1">
      <c r="A91" s="192"/>
      <c r="B91" s="191" t="s">
        <v>414</v>
      </c>
      <c r="C91" s="175">
        <v>0</v>
      </c>
      <c r="D91" s="175"/>
      <c r="E91" s="175"/>
      <c r="F91" s="175"/>
      <c r="G91" s="175"/>
      <c r="H91" s="176">
        <f t="shared" si="4"/>
        <v>0</v>
      </c>
      <c r="I91" s="176">
        <f t="shared" si="5"/>
        <v>0</v>
      </c>
      <c r="J91" s="176">
        <f t="shared" si="6"/>
        <v>0</v>
      </c>
      <c r="K91" s="176">
        <f t="shared" si="7"/>
        <v>0</v>
      </c>
      <c r="L91" s="185">
        <v>2010905</v>
      </c>
    </row>
    <row r="92" spans="1:12" s="170" customFormat="1" ht="20.25" customHeight="1">
      <c r="A92" s="192"/>
      <c r="B92" s="191" t="s">
        <v>415</v>
      </c>
      <c r="C92" s="175">
        <v>0</v>
      </c>
      <c r="D92" s="175"/>
      <c r="E92" s="175"/>
      <c r="F92" s="175"/>
      <c r="G92" s="175"/>
      <c r="H92" s="176">
        <f t="shared" si="4"/>
        <v>0</v>
      </c>
      <c r="I92" s="176">
        <f t="shared" si="5"/>
        <v>0</v>
      </c>
      <c r="J92" s="176">
        <f t="shared" si="6"/>
        <v>0</v>
      </c>
      <c r="K92" s="176">
        <f t="shared" si="7"/>
        <v>0</v>
      </c>
      <c r="L92" s="185">
        <v>2010907</v>
      </c>
    </row>
    <row r="93" spans="1:12" s="170" customFormat="1" ht="20.25" customHeight="1">
      <c r="A93" s="192"/>
      <c r="B93" s="191" t="s">
        <v>403</v>
      </c>
      <c r="C93" s="175">
        <v>0</v>
      </c>
      <c r="D93" s="175"/>
      <c r="E93" s="175"/>
      <c r="F93" s="175"/>
      <c r="G93" s="175"/>
      <c r="H93" s="176">
        <f t="shared" si="4"/>
        <v>0</v>
      </c>
      <c r="I93" s="176">
        <f t="shared" si="5"/>
        <v>0</v>
      </c>
      <c r="J93" s="176">
        <f t="shared" si="6"/>
        <v>0</v>
      </c>
      <c r="K93" s="176">
        <f t="shared" si="7"/>
        <v>0</v>
      </c>
      <c r="L93" s="185">
        <v>2010908</v>
      </c>
    </row>
    <row r="94" spans="1:12" s="170" customFormat="1" ht="20.25" customHeight="1">
      <c r="A94" s="192"/>
      <c r="B94" s="191" t="s">
        <v>416</v>
      </c>
      <c r="C94" s="175">
        <v>0</v>
      </c>
      <c r="D94" s="175"/>
      <c r="E94" s="175"/>
      <c r="F94" s="175"/>
      <c r="G94" s="175"/>
      <c r="H94" s="176">
        <f t="shared" si="4"/>
        <v>0</v>
      </c>
      <c r="I94" s="176">
        <f t="shared" si="5"/>
        <v>0</v>
      </c>
      <c r="J94" s="176">
        <f t="shared" si="6"/>
        <v>0</v>
      </c>
      <c r="K94" s="176">
        <f t="shared" si="7"/>
        <v>0</v>
      </c>
      <c r="L94" s="185">
        <v>2010909</v>
      </c>
    </row>
    <row r="95" spans="1:12" s="170" customFormat="1" ht="20.25" customHeight="1">
      <c r="A95" s="192"/>
      <c r="B95" s="191" t="s">
        <v>417</v>
      </c>
      <c r="C95" s="175">
        <v>0</v>
      </c>
      <c r="D95" s="175"/>
      <c r="E95" s="175"/>
      <c r="F95" s="175"/>
      <c r="G95" s="175"/>
      <c r="H95" s="176">
        <f t="shared" si="4"/>
        <v>0</v>
      </c>
      <c r="I95" s="176">
        <f t="shared" si="5"/>
        <v>0</v>
      </c>
      <c r="J95" s="176">
        <f t="shared" si="6"/>
        <v>0</v>
      </c>
      <c r="K95" s="176">
        <f t="shared" si="7"/>
        <v>0</v>
      </c>
      <c r="L95" s="185">
        <v>2010910</v>
      </c>
    </row>
    <row r="96" spans="1:12" s="170" customFormat="1" ht="20.25" customHeight="1">
      <c r="A96" s="192"/>
      <c r="B96" s="191" t="s">
        <v>418</v>
      </c>
      <c r="C96" s="175">
        <v>0</v>
      </c>
      <c r="D96" s="175"/>
      <c r="E96" s="175"/>
      <c r="F96" s="175"/>
      <c r="G96" s="175"/>
      <c r="H96" s="176">
        <f t="shared" si="4"/>
        <v>0</v>
      </c>
      <c r="I96" s="176">
        <f t="shared" si="5"/>
        <v>0</v>
      </c>
      <c r="J96" s="176">
        <f t="shared" si="6"/>
        <v>0</v>
      </c>
      <c r="K96" s="176">
        <f t="shared" si="7"/>
        <v>0</v>
      </c>
      <c r="L96" s="185">
        <v>2010911</v>
      </c>
    </row>
    <row r="97" spans="1:12" s="170" customFormat="1" ht="20.25" customHeight="1">
      <c r="A97" s="192"/>
      <c r="B97" s="191" t="s">
        <v>419</v>
      </c>
      <c r="C97" s="175">
        <v>0</v>
      </c>
      <c r="D97" s="175"/>
      <c r="E97" s="175"/>
      <c r="F97" s="175"/>
      <c r="G97" s="175"/>
      <c r="H97" s="176">
        <f t="shared" si="4"/>
        <v>0</v>
      </c>
      <c r="I97" s="176">
        <f t="shared" si="5"/>
        <v>0</v>
      </c>
      <c r="J97" s="176">
        <f t="shared" si="6"/>
        <v>0</v>
      </c>
      <c r="K97" s="176">
        <f t="shared" si="7"/>
        <v>0</v>
      </c>
      <c r="L97" s="185">
        <v>2010912</v>
      </c>
    </row>
    <row r="98" spans="1:12" s="170" customFormat="1" ht="20.25" customHeight="1">
      <c r="A98" s="192"/>
      <c r="B98" s="191" t="s">
        <v>371</v>
      </c>
      <c r="C98" s="175">
        <v>0</v>
      </c>
      <c r="D98" s="175"/>
      <c r="E98" s="175"/>
      <c r="F98" s="175"/>
      <c r="G98" s="175"/>
      <c r="H98" s="176">
        <f t="shared" si="4"/>
        <v>0</v>
      </c>
      <c r="I98" s="176">
        <f t="shared" si="5"/>
        <v>0</v>
      </c>
      <c r="J98" s="176">
        <f t="shared" si="6"/>
        <v>0</v>
      </c>
      <c r="K98" s="176">
        <f t="shared" si="7"/>
        <v>0</v>
      </c>
      <c r="L98" s="185">
        <v>2010950</v>
      </c>
    </row>
    <row r="99" spans="1:12" s="170" customFormat="1" ht="20.25" customHeight="1">
      <c r="A99" s="192"/>
      <c r="B99" s="191" t="s">
        <v>420</v>
      </c>
      <c r="C99" s="175">
        <v>0</v>
      </c>
      <c r="D99" s="175"/>
      <c r="E99" s="175"/>
      <c r="F99" s="175"/>
      <c r="G99" s="175"/>
      <c r="H99" s="176">
        <f t="shared" si="4"/>
        <v>0</v>
      </c>
      <c r="I99" s="176">
        <f t="shared" si="5"/>
        <v>0</v>
      </c>
      <c r="J99" s="176">
        <f t="shared" si="6"/>
        <v>0</v>
      </c>
      <c r="K99" s="176">
        <f t="shared" si="7"/>
        <v>0</v>
      </c>
      <c r="L99" s="185">
        <v>2010999</v>
      </c>
    </row>
    <row r="100" spans="1:12" s="170" customFormat="1" ht="20.25" customHeight="1">
      <c r="A100" s="192"/>
      <c r="B100" s="191" t="s">
        <v>421</v>
      </c>
      <c r="C100" s="175">
        <v>0</v>
      </c>
      <c r="D100" s="175">
        <v>588</v>
      </c>
      <c r="E100" s="175"/>
      <c r="F100" s="175">
        <v>576</v>
      </c>
      <c r="G100" s="175">
        <v>739</v>
      </c>
      <c r="H100" s="176">
        <f t="shared" si="4"/>
        <v>0</v>
      </c>
      <c r="I100" s="176">
        <f t="shared" si="5"/>
        <v>1.2568027210884354</v>
      </c>
      <c r="J100" s="176">
        <f t="shared" si="6"/>
        <v>0</v>
      </c>
      <c r="K100" s="176">
        <f t="shared" si="7"/>
        <v>1.2829861111111112</v>
      </c>
      <c r="L100" s="185">
        <v>20113</v>
      </c>
    </row>
    <row r="101" spans="1:12" s="170" customFormat="1" ht="20.25" customHeight="1">
      <c r="A101" s="192"/>
      <c r="B101" s="191" t="s">
        <v>362</v>
      </c>
      <c r="C101" s="175">
        <v>0</v>
      </c>
      <c r="D101" s="175">
        <v>470</v>
      </c>
      <c r="E101" s="175"/>
      <c r="F101" s="175">
        <v>466</v>
      </c>
      <c r="G101" s="175">
        <v>472</v>
      </c>
      <c r="H101" s="176">
        <f t="shared" si="4"/>
        <v>0</v>
      </c>
      <c r="I101" s="176">
        <f t="shared" si="5"/>
        <v>1.0042553191489361</v>
      </c>
      <c r="J101" s="176">
        <f t="shared" si="6"/>
        <v>0</v>
      </c>
      <c r="K101" s="176">
        <f t="shared" si="7"/>
        <v>1.0128755364806867</v>
      </c>
      <c r="L101" s="185">
        <v>2011301</v>
      </c>
    </row>
    <row r="102" spans="1:12" s="170" customFormat="1" ht="20.25" customHeight="1">
      <c r="A102" s="192"/>
      <c r="B102" s="191" t="s">
        <v>363</v>
      </c>
      <c r="C102" s="175">
        <v>0</v>
      </c>
      <c r="D102" s="175">
        <v>50</v>
      </c>
      <c r="E102" s="175"/>
      <c r="F102" s="175">
        <v>47</v>
      </c>
      <c r="G102" s="175">
        <v>106</v>
      </c>
      <c r="H102" s="176">
        <f t="shared" si="4"/>
        <v>0</v>
      </c>
      <c r="I102" s="176">
        <f t="shared" si="5"/>
        <v>2.12</v>
      </c>
      <c r="J102" s="176">
        <f t="shared" si="6"/>
        <v>0</v>
      </c>
      <c r="K102" s="176">
        <f t="shared" si="7"/>
        <v>2.2553191489361701</v>
      </c>
      <c r="L102" s="185">
        <v>2011302</v>
      </c>
    </row>
    <row r="103" spans="1:12" s="170" customFormat="1" ht="20.25" customHeight="1">
      <c r="A103" s="192"/>
      <c r="B103" s="191" t="s">
        <v>364</v>
      </c>
      <c r="C103" s="175">
        <v>0</v>
      </c>
      <c r="D103" s="175">
        <v>0</v>
      </c>
      <c r="E103" s="175"/>
      <c r="F103" s="175">
        <v>0</v>
      </c>
      <c r="G103" s="175">
        <v>0</v>
      </c>
      <c r="H103" s="176">
        <f t="shared" si="4"/>
        <v>0</v>
      </c>
      <c r="I103" s="176">
        <f t="shared" si="5"/>
        <v>0</v>
      </c>
      <c r="J103" s="176">
        <f t="shared" si="6"/>
        <v>0</v>
      </c>
      <c r="K103" s="176">
        <f t="shared" si="7"/>
        <v>0</v>
      </c>
      <c r="L103" s="185">
        <v>2011303</v>
      </c>
    </row>
    <row r="104" spans="1:12" s="170" customFormat="1" ht="20.25" customHeight="1">
      <c r="A104" s="192"/>
      <c r="B104" s="191" t="s">
        <v>422</v>
      </c>
      <c r="C104" s="175">
        <v>0</v>
      </c>
      <c r="D104" s="175">
        <v>30</v>
      </c>
      <c r="E104" s="175"/>
      <c r="F104" s="175">
        <v>33</v>
      </c>
      <c r="G104" s="175">
        <v>0</v>
      </c>
      <c r="H104" s="176">
        <f t="shared" si="4"/>
        <v>0</v>
      </c>
      <c r="I104" s="176">
        <f t="shared" si="5"/>
        <v>0</v>
      </c>
      <c r="J104" s="176">
        <f t="shared" si="6"/>
        <v>0</v>
      </c>
      <c r="K104" s="176">
        <f t="shared" si="7"/>
        <v>0</v>
      </c>
      <c r="L104" s="185">
        <v>2011304</v>
      </c>
    </row>
    <row r="105" spans="1:12" s="170" customFormat="1" ht="20.25" customHeight="1">
      <c r="A105" s="192"/>
      <c r="B105" s="191" t="s">
        <v>423</v>
      </c>
      <c r="C105" s="175">
        <v>0</v>
      </c>
      <c r="D105" s="175">
        <v>0</v>
      </c>
      <c r="E105" s="175"/>
      <c r="F105" s="175">
        <v>0</v>
      </c>
      <c r="G105" s="175">
        <v>0</v>
      </c>
      <c r="H105" s="176">
        <f t="shared" si="4"/>
        <v>0</v>
      </c>
      <c r="I105" s="176">
        <f t="shared" si="5"/>
        <v>0</v>
      </c>
      <c r="J105" s="176">
        <f t="shared" si="6"/>
        <v>0</v>
      </c>
      <c r="K105" s="176">
        <f t="shared" si="7"/>
        <v>0</v>
      </c>
      <c r="L105" s="185">
        <v>2011305</v>
      </c>
    </row>
    <row r="106" spans="1:12" s="170" customFormat="1" ht="20.25" customHeight="1">
      <c r="A106" s="192"/>
      <c r="B106" s="191" t="s">
        <v>424</v>
      </c>
      <c r="C106" s="175">
        <v>0</v>
      </c>
      <c r="D106" s="175">
        <v>0</v>
      </c>
      <c r="E106" s="175"/>
      <c r="F106" s="175">
        <v>0</v>
      </c>
      <c r="G106" s="175">
        <v>0</v>
      </c>
      <c r="H106" s="176">
        <f t="shared" si="4"/>
        <v>0</v>
      </c>
      <c r="I106" s="176">
        <f t="shared" si="5"/>
        <v>0</v>
      </c>
      <c r="J106" s="176">
        <f t="shared" si="6"/>
        <v>0</v>
      </c>
      <c r="K106" s="176">
        <f t="shared" si="7"/>
        <v>0</v>
      </c>
      <c r="L106" s="185">
        <v>2011306</v>
      </c>
    </row>
    <row r="107" spans="1:12" s="170" customFormat="1" ht="20.25" customHeight="1">
      <c r="A107" s="192"/>
      <c r="B107" s="191" t="s">
        <v>425</v>
      </c>
      <c r="C107" s="175">
        <v>0</v>
      </c>
      <c r="D107" s="175">
        <v>0</v>
      </c>
      <c r="E107" s="175"/>
      <c r="F107" s="175">
        <v>0</v>
      </c>
      <c r="G107" s="175">
        <v>0</v>
      </c>
      <c r="H107" s="176">
        <f t="shared" si="4"/>
        <v>0</v>
      </c>
      <c r="I107" s="176">
        <f t="shared" si="5"/>
        <v>0</v>
      </c>
      <c r="J107" s="176">
        <f t="shared" si="6"/>
        <v>0</v>
      </c>
      <c r="K107" s="176">
        <f t="shared" si="7"/>
        <v>0</v>
      </c>
      <c r="L107" s="185">
        <v>2011307</v>
      </c>
    </row>
    <row r="108" spans="1:12" s="170" customFormat="1" ht="20.25" customHeight="1">
      <c r="A108" s="192"/>
      <c r="B108" s="191" t="s">
        <v>426</v>
      </c>
      <c r="C108" s="175">
        <v>0</v>
      </c>
      <c r="D108" s="175">
        <v>30</v>
      </c>
      <c r="E108" s="175"/>
      <c r="F108" s="175">
        <v>30</v>
      </c>
      <c r="G108" s="175">
        <v>91</v>
      </c>
      <c r="H108" s="176">
        <f t="shared" si="4"/>
        <v>0</v>
      </c>
      <c r="I108" s="176">
        <f t="shared" si="5"/>
        <v>3.0333333333333332</v>
      </c>
      <c r="J108" s="176">
        <f t="shared" si="6"/>
        <v>0</v>
      </c>
      <c r="K108" s="176">
        <f t="shared" si="7"/>
        <v>3.0333333333333332</v>
      </c>
      <c r="L108" s="185">
        <v>2011308</v>
      </c>
    </row>
    <row r="109" spans="1:12" s="170" customFormat="1" ht="20.25" customHeight="1">
      <c r="A109" s="192"/>
      <c r="B109" s="191" t="s">
        <v>371</v>
      </c>
      <c r="C109" s="175">
        <v>0</v>
      </c>
      <c r="D109" s="175">
        <v>0</v>
      </c>
      <c r="E109" s="175"/>
      <c r="F109" s="175">
        <v>0</v>
      </c>
      <c r="G109" s="175">
        <v>0</v>
      </c>
      <c r="H109" s="176">
        <f t="shared" si="4"/>
        <v>0</v>
      </c>
      <c r="I109" s="176">
        <f t="shared" si="5"/>
        <v>0</v>
      </c>
      <c r="J109" s="176">
        <f t="shared" si="6"/>
        <v>0</v>
      </c>
      <c r="K109" s="176">
        <f t="shared" si="7"/>
        <v>0</v>
      </c>
      <c r="L109" s="185">
        <v>2011350</v>
      </c>
    </row>
    <row r="110" spans="1:12" s="170" customFormat="1" ht="20.25" customHeight="1">
      <c r="A110" s="192"/>
      <c r="B110" s="191" t="s">
        <v>427</v>
      </c>
      <c r="C110" s="175">
        <v>0</v>
      </c>
      <c r="D110" s="175">
        <v>8</v>
      </c>
      <c r="E110" s="175"/>
      <c r="F110" s="175">
        <v>0</v>
      </c>
      <c r="G110" s="175">
        <v>70</v>
      </c>
      <c r="H110" s="176">
        <f t="shared" si="4"/>
        <v>0</v>
      </c>
      <c r="I110" s="176">
        <f t="shared" si="5"/>
        <v>8.75</v>
      </c>
      <c r="J110" s="176">
        <f t="shared" si="6"/>
        <v>0</v>
      </c>
      <c r="K110" s="176">
        <f t="shared" si="7"/>
        <v>0</v>
      </c>
      <c r="L110" s="185">
        <v>2011399</v>
      </c>
    </row>
    <row r="111" spans="1:12" s="170" customFormat="1" ht="20.25" customHeight="1">
      <c r="A111" s="192"/>
      <c r="B111" s="191" t="s">
        <v>428</v>
      </c>
      <c r="C111" s="175">
        <v>0</v>
      </c>
      <c r="D111" s="175"/>
      <c r="E111" s="175"/>
      <c r="F111" s="175"/>
      <c r="G111" s="175"/>
      <c r="H111" s="176">
        <f t="shared" si="4"/>
        <v>0</v>
      </c>
      <c r="I111" s="176">
        <f t="shared" si="5"/>
        <v>0</v>
      </c>
      <c r="J111" s="176">
        <f t="shared" si="6"/>
        <v>0</v>
      </c>
      <c r="K111" s="176">
        <f t="shared" si="7"/>
        <v>0</v>
      </c>
      <c r="L111" s="185">
        <v>20114</v>
      </c>
    </row>
    <row r="112" spans="1:12" s="170" customFormat="1" ht="20.25" customHeight="1">
      <c r="A112" s="192"/>
      <c r="B112" s="191" t="s">
        <v>362</v>
      </c>
      <c r="C112" s="175">
        <v>0</v>
      </c>
      <c r="D112" s="175"/>
      <c r="E112" s="175"/>
      <c r="F112" s="175"/>
      <c r="G112" s="175"/>
      <c r="H112" s="176">
        <f t="shared" si="4"/>
        <v>0</v>
      </c>
      <c r="I112" s="176">
        <f t="shared" si="5"/>
        <v>0</v>
      </c>
      <c r="J112" s="176">
        <f t="shared" si="6"/>
        <v>0</v>
      </c>
      <c r="K112" s="176">
        <f t="shared" si="7"/>
        <v>0</v>
      </c>
      <c r="L112" s="185">
        <v>2011401</v>
      </c>
    </row>
    <row r="113" spans="1:12" s="170" customFormat="1" ht="20.25" customHeight="1">
      <c r="A113" s="192"/>
      <c r="B113" s="191" t="s">
        <v>363</v>
      </c>
      <c r="C113" s="175">
        <v>0</v>
      </c>
      <c r="D113" s="175"/>
      <c r="E113" s="175"/>
      <c r="F113" s="175"/>
      <c r="G113" s="175"/>
      <c r="H113" s="176">
        <f t="shared" si="4"/>
        <v>0</v>
      </c>
      <c r="I113" s="176">
        <f t="shared" si="5"/>
        <v>0</v>
      </c>
      <c r="J113" s="176">
        <f t="shared" si="6"/>
        <v>0</v>
      </c>
      <c r="K113" s="176">
        <f t="shared" si="7"/>
        <v>0</v>
      </c>
      <c r="L113" s="185">
        <v>2011402</v>
      </c>
    </row>
    <row r="114" spans="1:12" s="170" customFormat="1" ht="20.25" customHeight="1">
      <c r="A114" s="192"/>
      <c r="B114" s="191" t="s">
        <v>364</v>
      </c>
      <c r="C114" s="175">
        <v>0</v>
      </c>
      <c r="D114" s="175"/>
      <c r="E114" s="175"/>
      <c r="F114" s="175"/>
      <c r="G114" s="175"/>
      <c r="H114" s="176">
        <f t="shared" si="4"/>
        <v>0</v>
      </c>
      <c r="I114" s="176">
        <f t="shared" si="5"/>
        <v>0</v>
      </c>
      <c r="J114" s="176">
        <f t="shared" si="6"/>
        <v>0</v>
      </c>
      <c r="K114" s="176">
        <f t="shared" si="7"/>
        <v>0</v>
      </c>
      <c r="L114" s="185">
        <v>2011403</v>
      </c>
    </row>
    <row r="115" spans="1:12" s="170" customFormat="1" ht="20.25" customHeight="1">
      <c r="A115" s="192"/>
      <c r="B115" s="191" t="s">
        <v>429</v>
      </c>
      <c r="C115" s="175">
        <v>0</v>
      </c>
      <c r="D115" s="175"/>
      <c r="E115" s="175"/>
      <c r="F115" s="175"/>
      <c r="G115" s="175"/>
      <c r="H115" s="176">
        <f t="shared" si="4"/>
        <v>0</v>
      </c>
      <c r="I115" s="176">
        <f t="shared" si="5"/>
        <v>0</v>
      </c>
      <c r="J115" s="176">
        <f t="shared" si="6"/>
        <v>0</v>
      </c>
      <c r="K115" s="176">
        <f t="shared" si="7"/>
        <v>0</v>
      </c>
      <c r="L115" s="185">
        <v>2011404</v>
      </c>
    </row>
    <row r="116" spans="1:12" s="170" customFormat="1" ht="20.25" customHeight="1">
      <c r="A116" s="192"/>
      <c r="B116" s="191" t="s">
        <v>430</v>
      </c>
      <c r="C116" s="175">
        <v>0</v>
      </c>
      <c r="D116" s="175"/>
      <c r="E116" s="175"/>
      <c r="F116" s="175"/>
      <c r="G116" s="175"/>
      <c r="H116" s="176">
        <f t="shared" si="4"/>
        <v>0</v>
      </c>
      <c r="I116" s="176">
        <f t="shared" si="5"/>
        <v>0</v>
      </c>
      <c r="J116" s="176">
        <f t="shared" si="6"/>
        <v>0</v>
      </c>
      <c r="K116" s="176">
        <f t="shared" si="7"/>
        <v>0</v>
      </c>
      <c r="L116" s="185">
        <v>2011405</v>
      </c>
    </row>
    <row r="117" spans="1:12" s="170" customFormat="1" ht="20.25" customHeight="1">
      <c r="A117" s="192"/>
      <c r="B117" s="191" t="s">
        <v>431</v>
      </c>
      <c r="C117" s="175">
        <v>0</v>
      </c>
      <c r="D117" s="175"/>
      <c r="E117" s="175"/>
      <c r="F117" s="175"/>
      <c r="G117" s="175"/>
      <c r="H117" s="176">
        <f t="shared" si="4"/>
        <v>0</v>
      </c>
      <c r="I117" s="176">
        <f t="shared" si="5"/>
        <v>0</v>
      </c>
      <c r="J117" s="176">
        <f t="shared" si="6"/>
        <v>0</v>
      </c>
      <c r="K117" s="176">
        <f t="shared" si="7"/>
        <v>0</v>
      </c>
      <c r="L117" s="185">
        <v>2011408</v>
      </c>
    </row>
    <row r="118" spans="1:12" s="170" customFormat="1" ht="20.25" customHeight="1">
      <c r="A118" s="192"/>
      <c r="B118" s="191" t="s">
        <v>432</v>
      </c>
      <c r="C118" s="175">
        <v>0</v>
      </c>
      <c r="D118" s="175"/>
      <c r="E118" s="175"/>
      <c r="F118" s="175"/>
      <c r="G118" s="175"/>
      <c r="H118" s="176">
        <f t="shared" si="4"/>
        <v>0</v>
      </c>
      <c r="I118" s="176">
        <f t="shared" si="5"/>
        <v>0</v>
      </c>
      <c r="J118" s="176">
        <f t="shared" si="6"/>
        <v>0</v>
      </c>
      <c r="K118" s="176">
        <f t="shared" si="7"/>
        <v>0</v>
      </c>
      <c r="L118" s="185">
        <v>2011409</v>
      </c>
    </row>
    <row r="119" spans="1:12" s="170" customFormat="1" ht="20.25" customHeight="1">
      <c r="A119" s="192"/>
      <c r="B119" s="191" t="s">
        <v>433</v>
      </c>
      <c r="C119" s="175">
        <v>0</v>
      </c>
      <c r="D119" s="175"/>
      <c r="E119" s="175"/>
      <c r="F119" s="175"/>
      <c r="G119" s="175"/>
      <c r="H119" s="176">
        <f t="shared" si="4"/>
        <v>0</v>
      </c>
      <c r="I119" s="176">
        <f t="shared" si="5"/>
        <v>0</v>
      </c>
      <c r="J119" s="176">
        <f t="shared" si="6"/>
        <v>0</v>
      </c>
      <c r="K119" s="176">
        <f t="shared" si="7"/>
        <v>0</v>
      </c>
      <c r="L119" s="185">
        <v>2011410</v>
      </c>
    </row>
    <row r="120" spans="1:12" s="170" customFormat="1" ht="20.25" customHeight="1">
      <c r="A120" s="192"/>
      <c r="B120" s="191" t="s">
        <v>434</v>
      </c>
      <c r="C120" s="175">
        <v>0</v>
      </c>
      <c r="D120" s="175"/>
      <c r="E120" s="175"/>
      <c r="F120" s="175"/>
      <c r="G120" s="175"/>
      <c r="H120" s="176">
        <f t="shared" si="4"/>
        <v>0</v>
      </c>
      <c r="I120" s="176">
        <f t="shared" si="5"/>
        <v>0</v>
      </c>
      <c r="J120" s="176">
        <f t="shared" si="6"/>
        <v>0</v>
      </c>
      <c r="K120" s="176">
        <f t="shared" si="7"/>
        <v>0</v>
      </c>
      <c r="L120" s="185">
        <v>2011411</v>
      </c>
    </row>
    <row r="121" spans="1:12" s="170" customFormat="1" ht="20.25" customHeight="1">
      <c r="A121" s="192"/>
      <c r="B121" s="191" t="s">
        <v>371</v>
      </c>
      <c r="C121" s="175">
        <v>0</v>
      </c>
      <c r="D121" s="175"/>
      <c r="E121" s="175"/>
      <c r="F121" s="175"/>
      <c r="G121" s="175"/>
      <c r="H121" s="176">
        <f t="shared" si="4"/>
        <v>0</v>
      </c>
      <c r="I121" s="176">
        <f t="shared" si="5"/>
        <v>0</v>
      </c>
      <c r="J121" s="176">
        <f t="shared" si="6"/>
        <v>0</v>
      </c>
      <c r="K121" s="176">
        <f t="shared" si="7"/>
        <v>0</v>
      </c>
      <c r="L121" s="185">
        <v>2011450</v>
      </c>
    </row>
    <row r="122" spans="1:12" s="170" customFormat="1" ht="20.25" customHeight="1">
      <c r="A122" s="192"/>
      <c r="B122" s="191" t="s">
        <v>435</v>
      </c>
      <c r="C122" s="175">
        <v>0</v>
      </c>
      <c r="D122" s="175"/>
      <c r="E122" s="175"/>
      <c r="F122" s="175"/>
      <c r="G122" s="175"/>
      <c r="H122" s="176">
        <f t="shared" si="4"/>
        <v>0</v>
      </c>
      <c r="I122" s="176">
        <f t="shared" si="5"/>
        <v>0</v>
      </c>
      <c r="J122" s="176">
        <f t="shared" si="6"/>
        <v>0</v>
      </c>
      <c r="K122" s="176">
        <f t="shared" si="7"/>
        <v>0</v>
      </c>
      <c r="L122" s="185">
        <v>2011499</v>
      </c>
    </row>
    <row r="123" spans="1:12" s="170" customFormat="1" ht="20.25" customHeight="1">
      <c r="A123" s="192"/>
      <c r="B123" s="191" t="s">
        <v>436</v>
      </c>
      <c r="C123" s="175">
        <v>0</v>
      </c>
      <c r="D123" s="175">
        <v>196</v>
      </c>
      <c r="E123" s="175"/>
      <c r="F123" s="175">
        <v>185</v>
      </c>
      <c r="G123" s="175">
        <v>168</v>
      </c>
      <c r="H123" s="176">
        <f t="shared" si="4"/>
        <v>0</v>
      </c>
      <c r="I123" s="176">
        <f t="shared" si="5"/>
        <v>0.8571428571428571</v>
      </c>
      <c r="J123" s="176">
        <f t="shared" si="6"/>
        <v>0</v>
      </c>
      <c r="K123" s="176">
        <f t="shared" si="7"/>
        <v>0.90810810810810816</v>
      </c>
      <c r="L123" s="185">
        <v>20123</v>
      </c>
    </row>
    <row r="124" spans="1:12" s="170" customFormat="1" ht="20.25" customHeight="1">
      <c r="A124" s="192"/>
      <c r="B124" s="191" t="s">
        <v>362</v>
      </c>
      <c r="C124" s="175">
        <v>0</v>
      </c>
      <c r="D124" s="175">
        <v>160</v>
      </c>
      <c r="E124" s="175"/>
      <c r="F124" s="175">
        <v>160</v>
      </c>
      <c r="G124" s="175">
        <v>132</v>
      </c>
      <c r="H124" s="176">
        <f t="shared" si="4"/>
        <v>0</v>
      </c>
      <c r="I124" s="176">
        <f t="shared" si="5"/>
        <v>0.82499999999999996</v>
      </c>
      <c r="J124" s="176">
        <f t="shared" si="6"/>
        <v>0</v>
      </c>
      <c r="K124" s="176">
        <f t="shared" si="7"/>
        <v>0.82499999999999996</v>
      </c>
      <c r="L124" s="185">
        <v>2012301</v>
      </c>
    </row>
    <row r="125" spans="1:12" s="170" customFormat="1" ht="20.25" customHeight="1">
      <c r="A125" s="192"/>
      <c r="B125" s="191" t="s">
        <v>363</v>
      </c>
      <c r="C125" s="175">
        <v>0</v>
      </c>
      <c r="D125" s="175">
        <v>10</v>
      </c>
      <c r="E125" s="175"/>
      <c r="F125" s="175">
        <v>12</v>
      </c>
      <c r="G125" s="175">
        <v>12</v>
      </c>
      <c r="H125" s="176">
        <f t="shared" si="4"/>
        <v>0</v>
      </c>
      <c r="I125" s="176">
        <f t="shared" si="5"/>
        <v>1.2</v>
      </c>
      <c r="J125" s="176">
        <f t="shared" si="6"/>
        <v>0</v>
      </c>
      <c r="K125" s="176">
        <f t="shared" si="7"/>
        <v>1</v>
      </c>
      <c r="L125" s="185">
        <v>2012302</v>
      </c>
    </row>
    <row r="126" spans="1:12" s="170" customFormat="1" ht="20.25" customHeight="1">
      <c r="A126" s="192"/>
      <c r="B126" s="191" t="s">
        <v>364</v>
      </c>
      <c r="C126" s="175">
        <v>0</v>
      </c>
      <c r="D126" s="175">
        <v>0</v>
      </c>
      <c r="E126" s="175"/>
      <c r="F126" s="175">
        <v>0</v>
      </c>
      <c r="G126" s="175">
        <v>0</v>
      </c>
      <c r="H126" s="176">
        <f t="shared" si="4"/>
        <v>0</v>
      </c>
      <c r="I126" s="176">
        <f t="shared" si="5"/>
        <v>0</v>
      </c>
      <c r="J126" s="176">
        <f t="shared" si="6"/>
        <v>0</v>
      </c>
      <c r="K126" s="176">
        <f t="shared" si="7"/>
        <v>0</v>
      </c>
      <c r="L126" s="185">
        <v>2012303</v>
      </c>
    </row>
    <row r="127" spans="1:12" s="170" customFormat="1" ht="20.25" customHeight="1">
      <c r="A127" s="192"/>
      <c r="B127" s="191" t="s">
        <v>437</v>
      </c>
      <c r="C127" s="175">
        <v>0</v>
      </c>
      <c r="D127" s="175">
        <v>10</v>
      </c>
      <c r="E127" s="175"/>
      <c r="F127" s="175">
        <v>13</v>
      </c>
      <c r="G127" s="175">
        <v>11</v>
      </c>
      <c r="H127" s="176">
        <f t="shared" si="4"/>
        <v>0</v>
      </c>
      <c r="I127" s="176">
        <f t="shared" si="5"/>
        <v>1.1000000000000001</v>
      </c>
      <c r="J127" s="176">
        <f t="shared" si="6"/>
        <v>0</v>
      </c>
      <c r="K127" s="176">
        <f t="shared" si="7"/>
        <v>0.84615384615384615</v>
      </c>
      <c r="L127" s="185">
        <v>2012304</v>
      </c>
    </row>
    <row r="128" spans="1:12" s="170" customFormat="1" ht="20.25" customHeight="1">
      <c r="A128" s="192"/>
      <c r="B128" s="191" t="s">
        <v>371</v>
      </c>
      <c r="C128" s="175">
        <v>0</v>
      </c>
      <c r="D128" s="175">
        <v>0</v>
      </c>
      <c r="E128" s="175"/>
      <c r="F128" s="175">
        <v>0</v>
      </c>
      <c r="G128" s="175">
        <v>0</v>
      </c>
      <c r="H128" s="176">
        <f t="shared" si="4"/>
        <v>0</v>
      </c>
      <c r="I128" s="176">
        <f t="shared" si="5"/>
        <v>0</v>
      </c>
      <c r="J128" s="176">
        <f t="shared" si="6"/>
        <v>0</v>
      </c>
      <c r="K128" s="176">
        <f t="shared" si="7"/>
        <v>0</v>
      </c>
      <c r="L128" s="185">
        <v>2012350</v>
      </c>
    </row>
    <row r="129" spans="1:12" s="170" customFormat="1" ht="20.25" customHeight="1">
      <c r="A129" s="192"/>
      <c r="B129" s="191" t="s">
        <v>438</v>
      </c>
      <c r="C129" s="175">
        <v>0</v>
      </c>
      <c r="D129" s="175">
        <v>16</v>
      </c>
      <c r="E129" s="175"/>
      <c r="F129" s="175">
        <v>0</v>
      </c>
      <c r="G129" s="175">
        <v>13</v>
      </c>
      <c r="H129" s="176">
        <f t="shared" si="4"/>
        <v>0</v>
      </c>
      <c r="I129" s="176">
        <f t="shared" si="5"/>
        <v>0.8125</v>
      </c>
      <c r="J129" s="176">
        <f t="shared" si="6"/>
        <v>0</v>
      </c>
      <c r="K129" s="176">
        <f t="shared" si="7"/>
        <v>0</v>
      </c>
      <c r="L129" s="185">
        <v>2012399</v>
      </c>
    </row>
    <row r="130" spans="1:12" s="170" customFormat="1" ht="20.25" customHeight="1">
      <c r="A130" s="192"/>
      <c r="B130" s="191" t="s">
        <v>439</v>
      </c>
      <c r="C130" s="175">
        <v>0</v>
      </c>
      <c r="D130" s="175"/>
      <c r="E130" s="175"/>
      <c r="F130" s="175"/>
      <c r="G130" s="175"/>
      <c r="H130" s="176">
        <f t="shared" si="4"/>
        <v>0</v>
      </c>
      <c r="I130" s="176">
        <f t="shared" si="5"/>
        <v>0</v>
      </c>
      <c r="J130" s="176">
        <f t="shared" si="6"/>
        <v>0</v>
      </c>
      <c r="K130" s="176">
        <f t="shared" si="7"/>
        <v>0</v>
      </c>
      <c r="L130" s="185">
        <v>20125</v>
      </c>
    </row>
    <row r="131" spans="1:12" s="170" customFormat="1" ht="20.25" customHeight="1">
      <c r="A131" s="192"/>
      <c r="B131" s="191" t="s">
        <v>362</v>
      </c>
      <c r="C131" s="175">
        <v>0</v>
      </c>
      <c r="D131" s="175"/>
      <c r="E131" s="175"/>
      <c r="F131" s="175"/>
      <c r="G131" s="175"/>
      <c r="H131" s="176">
        <f t="shared" si="4"/>
        <v>0</v>
      </c>
      <c r="I131" s="176">
        <f t="shared" si="5"/>
        <v>0</v>
      </c>
      <c r="J131" s="176">
        <f t="shared" si="6"/>
        <v>0</v>
      </c>
      <c r="K131" s="176">
        <f t="shared" si="7"/>
        <v>0</v>
      </c>
      <c r="L131" s="185">
        <v>2012501</v>
      </c>
    </row>
    <row r="132" spans="1:12" s="170" customFormat="1" ht="20.25" customHeight="1">
      <c r="A132" s="192"/>
      <c r="B132" s="191" t="s">
        <v>363</v>
      </c>
      <c r="C132" s="175">
        <v>0</v>
      </c>
      <c r="D132" s="175"/>
      <c r="E132" s="175"/>
      <c r="F132" s="175"/>
      <c r="G132" s="175"/>
      <c r="H132" s="176">
        <f t="shared" ref="H132:H195" si="8">IF(C132=0,0,G132/C132)</f>
        <v>0</v>
      </c>
      <c r="I132" s="176">
        <f t="shared" ref="I132:I195" si="9">IF(D132=0,0,G132/D132)</f>
        <v>0</v>
      </c>
      <c r="J132" s="176">
        <f t="shared" ref="J132:J195" si="10">IF(E132=0,0,G132/E132)</f>
        <v>0</v>
      </c>
      <c r="K132" s="176">
        <f t="shared" ref="K132:K195" si="11">IF(F132=0,0,G132/F132)</f>
        <v>0</v>
      </c>
      <c r="L132" s="185">
        <v>2012502</v>
      </c>
    </row>
    <row r="133" spans="1:12" s="170" customFormat="1" ht="20.25" customHeight="1">
      <c r="A133" s="192"/>
      <c r="B133" s="191" t="s">
        <v>364</v>
      </c>
      <c r="C133" s="175">
        <v>0</v>
      </c>
      <c r="D133" s="175"/>
      <c r="E133" s="175"/>
      <c r="F133" s="175"/>
      <c r="G133" s="175"/>
      <c r="H133" s="176">
        <f t="shared" si="8"/>
        <v>0</v>
      </c>
      <c r="I133" s="176">
        <f t="shared" si="9"/>
        <v>0</v>
      </c>
      <c r="J133" s="176">
        <f t="shared" si="10"/>
        <v>0</v>
      </c>
      <c r="K133" s="176">
        <f t="shared" si="11"/>
        <v>0</v>
      </c>
      <c r="L133" s="185">
        <v>2012503</v>
      </c>
    </row>
    <row r="134" spans="1:12" s="170" customFormat="1" ht="20.25" customHeight="1">
      <c r="A134" s="192"/>
      <c r="B134" s="191" t="s">
        <v>440</v>
      </c>
      <c r="C134" s="175">
        <v>0</v>
      </c>
      <c r="D134" s="175"/>
      <c r="E134" s="175"/>
      <c r="F134" s="175"/>
      <c r="G134" s="175"/>
      <c r="H134" s="176">
        <f t="shared" si="8"/>
        <v>0</v>
      </c>
      <c r="I134" s="176">
        <f t="shared" si="9"/>
        <v>0</v>
      </c>
      <c r="J134" s="176">
        <f t="shared" si="10"/>
        <v>0</v>
      </c>
      <c r="K134" s="176">
        <f t="shared" si="11"/>
        <v>0</v>
      </c>
      <c r="L134" s="185">
        <v>2012504</v>
      </c>
    </row>
    <row r="135" spans="1:12" s="170" customFormat="1" ht="20.25" customHeight="1">
      <c r="A135" s="192"/>
      <c r="B135" s="191" t="s">
        <v>441</v>
      </c>
      <c r="C135" s="175">
        <v>0</v>
      </c>
      <c r="D135" s="175"/>
      <c r="E135" s="175"/>
      <c r="F135" s="175"/>
      <c r="G135" s="175"/>
      <c r="H135" s="176">
        <f t="shared" si="8"/>
        <v>0</v>
      </c>
      <c r="I135" s="176">
        <f t="shared" si="9"/>
        <v>0</v>
      </c>
      <c r="J135" s="176">
        <f t="shared" si="10"/>
        <v>0</v>
      </c>
      <c r="K135" s="176">
        <f t="shared" si="11"/>
        <v>0</v>
      </c>
      <c r="L135" s="185">
        <v>2012505</v>
      </c>
    </row>
    <row r="136" spans="1:12" s="170" customFormat="1" ht="20.25" customHeight="1">
      <c r="A136" s="192"/>
      <c r="B136" s="191" t="s">
        <v>371</v>
      </c>
      <c r="C136" s="175">
        <v>0</v>
      </c>
      <c r="D136" s="175"/>
      <c r="E136" s="175"/>
      <c r="F136" s="175"/>
      <c r="G136" s="175"/>
      <c r="H136" s="176">
        <f t="shared" si="8"/>
        <v>0</v>
      </c>
      <c r="I136" s="176">
        <f t="shared" si="9"/>
        <v>0</v>
      </c>
      <c r="J136" s="176">
        <f t="shared" si="10"/>
        <v>0</v>
      </c>
      <c r="K136" s="176">
        <f t="shared" si="11"/>
        <v>0</v>
      </c>
      <c r="L136" s="185">
        <v>2012550</v>
      </c>
    </row>
    <row r="137" spans="1:12" s="170" customFormat="1" ht="20.25" customHeight="1">
      <c r="A137" s="192"/>
      <c r="B137" s="191" t="s">
        <v>442</v>
      </c>
      <c r="C137" s="175">
        <v>0</v>
      </c>
      <c r="D137" s="175"/>
      <c r="E137" s="175"/>
      <c r="F137" s="175"/>
      <c r="G137" s="175"/>
      <c r="H137" s="176">
        <f t="shared" si="8"/>
        <v>0</v>
      </c>
      <c r="I137" s="176">
        <f t="shared" si="9"/>
        <v>0</v>
      </c>
      <c r="J137" s="176">
        <f t="shared" si="10"/>
        <v>0</v>
      </c>
      <c r="K137" s="176">
        <f t="shared" si="11"/>
        <v>0</v>
      </c>
      <c r="L137" s="185">
        <v>2012599</v>
      </c>
    </row>
    <row r="138" spans="1:12" s="170" customFormat="1" ht="20.25" customHeight="1">
      <c r="A138" s="192"/>
      <c r="B138" s="191" t="s">
        <v>443</v>
      </c>
      <c r="C138" s="175">
        <v>0</v>
      </c>
      <c r="D138" s="175">
        <v>62</v>
      </c>
      <c r="E138" s="175"/>
      <c r="F138" s="175">
        <v>53</v>
      </c>
      <c r="G138" s="175">
        <v>62</v>
      </c>
      <c r="H138" s="176">
        <f t="shared" si="8"/>
        <v>0</v>
      </c>
      <c r="I138" s="176">
        <f t="shared" si="9"/>
        <v>1</v>
      </c>
      <c r="J138" s="176">
        <f t="shared" si="10"/>
        <v>0</v>
      </c>
      <c r="K138" s="176">
        <f t="shared" si="11"/>
        <v>1.1698113207547169</v>
      </c>
      <c r="L138" s="185">
        <v>20126</v>
      </c>
    </row>
    <row r="139" spans="1:12" s="170" customFormat="1" ht="20.25" customHeight="1">
      <c r="A139" s="192"/>
      <c r="B139" s="191" t="s">
        <v>362</v>
      </c>
      <c r="C139" s="175">
        <v>0</v>
      </c>
      <c r="D139" s="175">
        <v>52</v>
      </c>
      <c r="E139" s="175"/>
      <c r="F139" s="175">
        <v>43</v>
      </c>
      <c r="G139" s="175">
        <v>52</v>
      </c>
      <c r="H139" s="176">
        <f t="shared" si="8"/>
        <v>0</v>
      </c>
      <c r="I139" s="176">
        <f t="shared" si="9"/>
        <v>1</v>
      </c>
      <c r="J139" s="176">
        <f t="shared" si="10"/>
        <v>0</v>
      </c>
      <c r="K139" s="176">
        <f t="shared" si="11"/>
        <v>1.2093023255813953</v>
      </c>
      <c r="L139" s="185">
        <v>2012601</v>
      </c>
    </row>
    <row r="140" spans="1:12" s="170" customFormat="1" ht="20.25" customHeight="1">
      <c r="A140" s="192"/>
      <c r="B140" s="191" t="s">
        <v>363</v>
      </c>
      <c r="C140" s="175">
        <v>0</v>
      </c>
      <c r="D140" s="175">
        <v>10</v>
      </c>
      <c r="E140" s="175"/>
      <c r="F140" s="175">
        <v>10</v>
      </c>
      <c r="G140" s="175">
        <v>10</v>
      </c>
      <c r="H140" s="176">
        <f t="shared" si="8"/>
        <v>0</v>
      </c>
      <c r="I140" s="176">
        <f t="shared" si="9"/>
        <v>1</v>
      </c>
      <c r="J140" s="176">
        <f t="shared" si="10"/>
        <v>0</v>
      </c>
      <c r="K140" s="176">
        <f t="shared" si="11"/>
        <v>1</v>
      </c>
      <c r="L140" s="185">
        <v>2012602</v>
      </c>
    </row>
    <row r="141" spans="1:12" s="170" customFormat="1" ht="20.25" customHeight="1">
      <c r="A141" s="192"/>
      <c r="B141" s="191" t="s">
        <v>364</v>
      </c>
      <c r="C141" s="175">
        <v>0</v>
      </c>
      <c r="D141" s="175">
        <v>0</v>
      </c>
      <c r="E141" s="175"/>
      <c r="F141" s="175">
        <v>0</v>
      </c>
      <c r="G141" s="175">
        <v>0</v>
      </c>
      <c r="H141" s="176">
        <f t="shared" si="8"/>
        <v>0</v>
      </c>
      <c r="I141" s="176">
        <f t="shared" si="9"/>
        <v>0</v>
      </c>
      <c r="J141" s="176">
        <f t="shared" si="10"/>
        <v>0</v>
      </c>
      <c r="K141" s="176">
        <f t="shared" si="11"/>
        <v>0</v>
      </c>
      <c r="L141" s="185">
        <v>2012603</v>
      </c>
    </row>
    <row r="142" spans="1:12" s="170" customFormat="1" ht="20.25" customHeight="1">
      <c r="A142" s="192"/>
      <c r="B142" s="191" t="s">
        <v>444</v>
      </c>
      <c r="C142" s="175">
        <v>0</v>
      </c>
      <c r="D142" s="175">
        <v>0</v>
      </c>
      <c r="E142" s="175"/>
      <c r="F142" s="175">
        <v>0</v>
      </c>
      <c r="G142" s="175">
        <v>0</v>
      </c>
      <c r="H142" s="176">
        <f t="shared" si="8"/>
        <v>0</v>
      </c>
      <c r="I142" s="176">
        <f t="shared" si="9"/>
        <v>0</v>
      </c>
      <c r="J142" s="176">
        <f t="shared" si="10"/>
        <v>0</v>
      </c>
      <c r="K142" s="176">
        <f t="shared" si="11"/>
        <v>0</v>
      </c>
      <c r="L142" s="185">
        <v>2012604</v>
      </c>
    </row>
    <row r="143" spans="1:12" s="170" customFormat="1" ht="20.25" customHeight="1">
      <c r="A143" s="192"/>
      <c r="B143" s="191" t="s">
        <v>445</v>
      </c>
      <c r="C143" s="175">
        <v>0</v>
      </c>
      <c r="D143" s="175">
        <v>0</v>
      </c>
      <c r="E143" s="175"/>
      <c r="F143" s="175">
        <v>0</v>
      </c>
      <c r="G143" s="175">
        <v>0</v>
      </c>
      <c r="H143" s="176">
        <f t="shared" si="8"/>
        <v>0</v>
      </c>
      <c r="I143" s="176">
        <f t="shared" si="9"/>
        <v>0</v>
      </c>
      <c r="J143" s="176">
        <f t="shared" si="10"/>
        <v>0</v>
      </c>
      <c r="K143" s="176">
        <f t="shared" si="11"/>
        <v>0</v>
      </c>
      <c r="L143" s="185">
        <v>2012699</v>
      </c>
    </row>
    <row r="144" spans="1:12" s="170" customFormat="1" ht="20.25" customHeight="1">
      <c r="A144" s="192"/>
      <c r="B144" s="191" t="s">
        <v>446</v>
      </c>
      <c r="C144" s="175">
        <v>0</v>
      </c>
      <c r="D144" s="175">
        <v>465</v>
      </c>
      <c r="E144" s="175"/>
      <c r="F144" s="175">
        <v>460</v>
      </c>
      <c r="G144" s="175">
        <v>514</v>
      </c>
      <c r="H144" s="176">
        <f t="shared" si="8"/>
        <v>0</v>
      </c>
      <c r="I144" s="176">
        <f t="shared" si="9"/>
        <v>1.1053763440860216</v>
      </c>
      <c r="J144" s="176">
        <f t="shared" si="10"/>
        <v>0</v>
      </c>
      <c r="K144" s="176">
        <f t="shared" si="11"/>
        <v>1.1173913043478261</v>
      </c>
      <c r="L144" s="185">
        <v>20129</v>
      </c>
    </row>
    <row r="145" spans="1:12" s="170" customFormat="1" ht="20.25" customHeight="1">
      <c r="A145" s="192"/>
      <c r="B145" s="191" t="s">
        <v>362</v>
      </c>
      <c r="C145" s="175">
        <v>0</v>
      </c>
      <c r="D145" s="175">
        <v>340</v>
      </c>
      <c r="E145" s="175"/>
      <c r="F145" s="175">
        <v>335</v>
      </c>
      <c r="G145" s="175">
        <v>347</v>
      </c>
      <c r="H145" s="176">
        <f t="shared" si="8"/>
        <v>0</v>
      </c>
      <c r="I145" s="176">
        <f t="shared" si="9"/>
        <v>1.0205882352941176</v>
      </c>
      <c r="J145" s="176">
        <f t="shared" si="10"/>
        <v>0</v>
      </c>
      <c r="K145" s="176">
        <f t="shared" si="11"/>
        <v>1.035820895522388</v>
      </c>
      <c r="L145" s="185">
        <v>2012901</v>
      </c>
    </row>
    <row r="146" spans="1:12" s="170" customFormat="1" ht="20.25" customHeight="1">
      <c r="A146" s="192"/>
      <c r="B146" s="191" t="s">
        <v>363</v>
      </c>
      <c r="C146" s="175">
        <v>0</v>
      </c>
      <c r="D146" s="175">
        <v>70</v>
      </c>
      <c r="E146" s="175"/>
      <c r="F146" s="175">
        <v>67</v>
      </c>
      <c r="G146" s="175">
        <v>102</v>
      </c>
      <c r="H146" s="176">
        <f t="shared" si="8"/>
        <v>0</v>
      </c>
      <c r="I146" s="176">
        <f t="shared" si="9"/>
        <v>1.4571428571428571</v>
      </c>
      <c r="J146" s="176">
        <f t="shared" si="10"/>
        <v>0</v>
      </c>
      <c r="K146" s="176">
        <f t="shared" si="11"/>
        <v>1.5223880597014925</v>
      </c>
      <c r="L146" s="185">
        <v>2012902</v>
      </c>
    </row>
    <row r="147" spans="1:12" s="170" customFormat="1" ht="20.25" customHeight="1">
      <c r="A147" s="192"/>
      <c r="B147" s="191" t="s">
        <v>364</v>
      </c>
      <c r="C147" s="175">
        <v>0</v>
      </c>
      <c r="D147" s="175">
        <v>0</v>
      </c>
      <c r="E147" s="175"/>
      <c r="F147" s="175">
        <v>0</v>
      </c>
      <c r="G147" s="175">
        <v>0</v>
      </c>
      <c r="H147" s="176">
        <f t="shared" si="8"/>
        <v>0</v>
      </c>
      <c r="I147" s="176">
        <f t="shared" si="9"/>
        <v>0</v>
      </c>
      <c r="J147" s="176">
        <f t="shared" si="10"/>
        <v>0</v>
      </c>
      <c r="K147" s="176">
        <f t="shared" si="11"/>
        <v>0</v>
      </c>
      <c r="L147" s="185">
        <v>2012903</v>
      </c>
    </row>
    <row r="148" spans="1:12" s="170" customFormat="1" ht="20.25" customHeight="1">
      <c r="A148" s="192"/>
      <c r="B148" s="191" t="s">
        <v>447</v>
      </c>
      <c r="C148" s="175">
        <v>0</v>
      </c>
      <c r="D148" s="175">
        <v>0</v>
      </c>
      <c r="E148" s="175"/>
      <c r="F148" s="175">
        <v>0</v>
      </c>
      <c r="G148" s="175">
        <v>8</v>
      </c>
      <c r="H148" s="176">
        <f t="shared" si="8"/>
        <v>0</v>
      </c>
      <c r="I148" s="176">
        <f t="shared" si="9"/>
        <v>0</v>
      </c>
      <c r="J148" s="176">
        <f t="shared" si="10"/>
        <v>0</v>
      </c>
      <c r="K148" s="176">
        <f t="shared" si="11"/>
        <v>0</v>
      </c>
      <c r="L148" s="185">
        <v>2012906</v>
      </c>
    </row>
    <row r="149" spans="1:12" s="170" customFormat="1" ht="20.25" customHeight="1">
      <c r="A149" s="192"/>
      <c r="B149" s="191" t="s">
        <v>371</v>
      </c>
      <c r="C149" s="175">
        <v>0</v>
      </c>
      <c r="D149" s="175">
        <v>0</v>
      </c>
      <c r="E149" s="175"/>
      <c r="F149" s="175">
        <v>0</v>
      </c>
      <c r="G149" s="175">
        <v>0</v>
      </c>
      <c r="H149" s="176">
        <f t="shared" si="8"/>
        <v>0</v>
      </c>
      <c r="I149" s="176">
        <f t="shared" si="9"/>
        <v>0</v>
      </c>
      <c r="J149" s="176">
        <f t="shared" si="10"/>
        <v>0</v>
      </c>
      <c r="K149" s="176">
        <f t="shared" si="11"/>
        <v>0</v>
      </c>
      <c r="L149" s="185">
        <v>2012950</v>
      </c>
    </row>
    <row r="150" spans="1:12" s="170" customFormat="1" ht="20.25" customHeight="1">
      <c r="A150" s="192"/>
      <c r="B150" s="191" t="s">
        <v>448</v>
      </c>
      <c r="C150" s="175">
        <v>0</v>
      </c>
      <c r="D150" s="175">
        <v>55</v>
      </c>
      <c r="E150" s="175"/>
      <c r="F150" s="175">
        <v>58</v>
      </c>
      <c r="G150" s="175">
        <v>57</v>
      </c>
      <c r="H150" s="176">
        <f t="shared" si="8"/>
        <v>0</v>
      </c>
      <c r="I150" s="176">
        <f t="shared" si="9"/>
        <v>1.0363636363636364</v>
      </c>
      <c r="J150" s="176">
        <f t="shared" si="10"/>
        <v>0</v>
      </c>
      <c r="K150" s="176">
        <f t="shared" si="11"/>
        <v>0.98275862068965514</v>
      </c>
      <c r="L150" s="185">
        <v>2012999</v>
      </c>
    </row>
    <row r="151" spans="1:12" s="170" customFormat="1" ht="20.25" customHeight="1">
      <c r="A151" s="192"/>
      <c r="B151" s="191" t="s">
        <v>449</v>
      </c>
      <c r="C151" s="175">
        <v>0</v>
      </c>
      <c r="D151" s="175">
        <v>1167</v>
      </c>
      <c r="E151" s="175"/>
      <c r="F151" s="175">
        <v>1098</v>
      </c>
      <c r="G151" s="175">
        <v>1202</v>
      </c>
      <c r="H151" s="176">
        <f t="shared" si="8"/>
        <v>0</v>
      </c>
      <c r="I151" s="176">
        <f t="shared" si="9"/>
        <v>1.0299914310197087</v>
      </c>
      <c r="J151" s="176">
        <f t="shared" si="10"/>
        <v>0</v>
      </c>
      <c r="K151" s="176">
        <f t="shared" si="11"/>
        <v>1.0947176684881603</v>
      </c>
      <c r="L151" s="185">
        <v>20138</v>
      </c>
    </row>
    <row r="152" spans="1:12" s="170" customFormat="1" ht="20.25" customHeight="1">
      <c r="A152" s="192"/>
      <c r="B152" s="191" t="s">
        <v>362</v>
      </c>
      <c r="C152" s="175">
        <v>0</v>
      </c>
      <c r="D152" s="175">
        <v>1060</v>
      </c>
      <c r="E152" s="175"/>
      <c r="F152" s="175">
        <v>1064</v>
      </c>
      <c r="G152" s="175">
        <v>1012</v>
      </c>
      <c r="H152" s="176">
        <f t="shared" si="8"/>
        <v>0</v>
      </c>
      <c r="I152" s="176">
        <f t="shared" si="9"/>
        <v>0.95471698113207548</v>
      </c>
      <c r="J152" s="176">
        <f t="shared" si="10"/>
        <v>0</v>
      </c>
      <c r="K152" s="176">
        <f t="shared" si="11"/>
        <v>0.95112781954887216</v>
      </c>
      <c r="L152" s="185">
        <v>2013801</v>
      </c>
    </row>
    <row r="153" spans="1:12" s="170" customFormat="1" ht="20.25" customHeight="1">
      <c r="A153" s="192"/>
      <c r="B153" s="191" t="s">
        <v>363</v>
      </c>
      <c r="C153" s="175">
        <v>0</v>
      </c>
      <c r="D153" s="175">
        <v>67</v>
      </c>
      <c r="E153" s="175"/>
      <c r="F153" s="175">
        <v>0</v>
      </c>
      <c r="G153" s="175">
        <v>37</v>
      </c>
      <c r="H153" s="176">
        <f t="shared" si="8"/>
        <v>0</v>
      </c>
      <c r="I153" s="176">
        <f t="shared" si="9"/>
        <v>0.55223880597014929</v>
      </c>
      <c r="J153" s="176">
        <f t="shared" si="10"/>
        <v>0</v>
      </c>
      <c r="K153" s="176">
        <f t="shared" si="11"/>
        <v>0</v>
      </c>
      <c r="L153" s="185">
        <v>2013802</v>
      </c>
    </row>
    <row r="154" spans="1:12" s="170" customFormat="1" ht="20.25" customHeight="1">
      <c r="A154" s="192"/>
      <c r="B154" s="191" t="s">
        <v>364</v>
      </c>
      <c r="C154" s="175">
        <v>0</v>
      </c>
      <c r="D154" s="175">
        <v>0</v>
      </c>
      <c r="E154" s="175"/>
      <c r="F154" s="175">
        <v>0</v>
      </c>
      <c r="G154" s="175">
        <v>0</v>
      </c>
      <c r="H154" s="176">
        <f t="shared" si="8"/>
        <v>0</v>
      </c>
      <c r="I154" s="176">
        <f t="shared" si="9"/>
        <v>0</v>
      </c>
      <c r="J154" s="176">
        <f t="shared" si="10"/>
        <v>0</v>
      </c>
      <c r="K154" s="176">
        <f t="shared" si="11"/>
        <v>0</v>
      </c>
      <c r="L154" s="185">
        <v>2013803</v>
      </c>
    </row>
    <row r="155" spans="1:12" s="170" customFormat="1" ht="20.25" customHeight="1">
      <c r="A155" s="192"/>
      <c r="B155" s="191" t="s">
        <v>450</v>
      </c>
      <c r="C155" s="175">
        <v>0</v>
      </c>
      <c r="D155" s="175">
        <v>0</v>
      </c>
      <c r="E155" s="175"/>
      <c r="F155" s="175">
        <v>0</v>
      </c>
      <c r="G155" s="175">
        <v>0</v>
      </c>
      <c r="H155" s="176">
        <f t="shared" si="8"/>
        <v>0</v>
      </c>
      <c r="I155" s="176">
        <f t="shared" si="9"/>
        <v>0</v>
      </c>
      <c r="J155" s="176">
        <f t="shared" si="10"/>
        <v>0</v>
      </c>
      <c r="K155" s="176">
        <f t="shared" si="11"/>
        <v>0</v>
      </c>
      <c r="L155" s="185">
        <v>2013804</v>
      </c>
    </row>
    <row r="156" spans="1:12" s="170" customFormat="1" ht="20.25" customHeight="1">
      <c r="A156" s="192"/>
      <c r="B156" s="191" t="s">
        <v>451</v>
      </c>
      <c r="C156" s="175">
        <v>0</v>
      </c>
      <c r="D156" s="175">
        <v>0</v>
      </c>
      <c r="E156" s="175"/>
      <c r="F156" s="175">
        <v>0</v>
      </c>
      <c r="G156" s="175">
        <v>0</v>
      </c>
      <c r="H156" s="176">
        <f t="shared" si="8"/>
        <v>0</v>
      </c>
      <c r="I156" s="176">
        <f t="shared" si="9"/>
        <v>0</v>
      </c>
      <c r="J156" s="176">
        <f t="shared" si="10"/>
        <v>0</v>
      </c>
      <c r="K156" s="176">
        <f t="shared" si="11"/>
        <v>0</v>
      </c>
      <c r="L156" s="185">
        <v>2013805</v>
      </c>
    </row>
    <row r="157" spans="1:12" s="170" customFormat="1" ht="20.25" customHeight="1">
      <c r="A157" s="192"/>
      <c r="B157" s="191" t="s">
        <v>403</v>
      </c>
      <c r="C157" s="175">
        <v>0</v>
      </c>
      <c r="D157" s="175">
        <v>0</v>
      </c>
      <c r="E157" s="175"/>
      <c r="F157" s="175">
        <v>0</v>
      </c>
      <c r="G157" s="175">
        <v>0</v>
      </c>
      <c r="H157" s="176">
        <f t="shared" si="8"/>
        <v>0</v>
      </c>
      <c r="I157" s="176">
        <f t="shared" si="9"/>
        <v>0</v>
      </c>
      <c r="J157" s="176">
        <f t="shared" si="10"/>
        <v>0</v>
      </c>
      <c r="K157" s="176">
        <f t="shared" si="11"/>
        <v>0</v>
      </c>
      <c r="L157" s="185">
        <v>2013808</v>
      </c>
    </row>
    <row r="158" spans="1:12" s="170" customFormat="1" ht="20.25" customHeight="1">
      <c r="A158" s="192"/>
      <c r="B158" s="191" t="s">
        <v>452</v>
      </c>
      <c r="C158" s="175">
        <v>0</v>
      </c>
      <c r="D158" s="175">
        <v>0</v>
      </c>
      <c r="E158" s="175"/>
      <c r="F158" s="175">
        <v>0</v>
      </c>
      <c r="G158" s="175">
        <v>0</v>
      </c>
      <c r="H158" s="176">
        <f t="shared" si="8"/>
        <v>0</v>
      </c>
      <c r="I158" s="176">
        <f t="shared" si="9"/>
        <v>0</v>
      </c>
      <c r="J158" s="176">
        <f t="shared" si="10"/>
        <v>0</v>
      </c>
      <c r="K158" s="176">
        <f t="shared" si="11"/>
        <v>0</v>
      </c>
      <c r="L158" s="185">
        <v>2013810</v>
      </c>
    </row>
    <row r="159" spans="1:12" s="170" customFormat="1" ht="20.25" customHeight="1">
      <c r="A159" s="192"/>
      <c r="B159" s="191" t="s">
        <v>453</v>
      </c>
      <c r="C159" s="175">
        <v>0</v>
      </c>
      <c r="D159" s="175">
        <v>0</v>
      </c>
      <c r="E159" s="175"/>
      <c r="F159" s="175">
        <v>0</v>
      </c>
      <c r="G159" s="175">
        <v>1</v>
      </c>
      <c r="H159" s="176">
        <f t="shared" si="8"/>
        <v>0</v>
      </c>
      <c r="I159" s="176">
        <f t="shared" si="9"/>
        <v>0</v>
      </c>
      <c r="J159" s="176">
        <f t="shared" si="10"/>
        <v>0</v>
      </c>
      <c r="K159" s="176">
        <f t="shared" si="11"/>
        <v>0</v>
      </c>
      <c r="L159" s="185">
        <v>2013812</v>
      </c>
    </row>
    <row r="160" spans="1:12" s="170" customFormat="1" ht="20.25" customHeight="1">
      <c r="A160" s="192"/>
      <c r="B160" s="191" t="s">
        <v>454</v>
      </c>
      <c r="C160" s="175">
        <v>0</v>
      </c>
      <c r="D160" s="175">
        <v>0</v>
      </c>
      <c r="E160" s="175"/>
      <c r="F160" s="175">
        <v>0</v>
      </c>
      <c r="G160" s="175">
        <v>0</v>
      </c>
      <c r="H160" s="176">
        <f t="shared" si="8"/>
        <v>0</v>
      </c>
      <c r="I160" s="176">
        <f t="shared" si="9"/>
        <v>0</v>
      </c>
      <c r="J160" s="176">
        <f t="shared" si="10"/>
        <v>0</v>
      </c>
      <c r="K160" s="176">
        <f t="shared" si="11"/>
        <v>0</v>
      </c>
      <c r="L160" s="185">
        <v>2013813</v>
      </c>
    </row>
    <row r="161" spans="1:12" s="170" customFormat="1" ht="20.25" customHeight="1">
      <c r="A161" s="192"/>
      <c r="B161" s="191" t="s">
        <v>455</v>
      </c>
      <c r="C161" s="175">
        <v>0</v>
      </c>
      <c r="D161" s="175">
        <v>0</v>
      </c>
      <c r="E161" s="175"/>
      <c r="F161" s="175">
        <v>0</v>
      </c>
      <c r="G161" s="175">
        <v>0</v>
      </c>
      <c r="H161" s="176">
        <f t="shared" si="8"/>
        <v>0</v>
      </c>
      <c r="I161" s="176">
        <f t="shared" si="9"/>
        <v>0</v>
      </c>
      <c r="J161" s="176">
        <f t="shared" si="10"/>
        <v>0</v>
      </c>
      <c r="K161" s="176">
        <f t="shared" si="11"/>
        <v>0</v>
      </c>
      <c r="L161" s="185">
        <v>2013814</v>
      </c>
    </row>
    <row r="162" spans="1:12" s="170" customFormat="1" ht="20.25" customHeight="1">
      <c r="A162" s="192"/>
      <c r="B162" s="191" t="s">
        <v>456</v>
      </c>
      <c r="C162" s="175">
        <v>0</v>
      </c>
      <c r="D162" s="175">
        <v>0</v>
      </c>
      <c r="E162" s="175"/>
      <c r="F162" s="175">
        <v>0</v>
      </c>
      <c r="G162" s="175">
        <v>0</v>
      </c>
      <c r="H162" s="176">
        <f t="shared" si="8"/>
        <v>0</v>
      </c>
      <c r="I162" s="176">
        <f t="shared" si="9"/>
        <v>0</v>
      </c>
      <c r="J162" s="176">
        <f t="shared" si="10"/>
        <v>0</v>
      </c>
      <c r="K162" s="176">
        <f t="shared" si="11"/>
        <v>0</v>
      </c>
      <c r="L162" s="185">
        <v>2013815</v>
      </c>
    </row>
    <row r="163" spans="1:12" s="170" customFormat="1" ht="20.25" customHeight="1">
      <c r="A163" s="192"/>
      <c r="B163" s="191" t="s">
        <v>457</v>
      </c>
      <c r="C163" s="175">
        <v>0</v>
      </c>
      <c r="D163" s="175">
        <v>20</v>
      </c>
      <c r="E163" s="175"/>
      <c r="F163" s="175">
        <v>16</v>
      </c>
      <c r="G163" s="175">
        <v>18</v>
      </c>
      <c r="H163" s="176">
        <f t="shared" si="8"/>
        <v>0</v>
      </c>
      <c r="I163" s="176">
        <f t="shared" si="9"/>
        <v>0.9</v>
      </c>
      <c r="J163" s="176">
        <f t="shared" si="10"/>
        <v>0</v>
      </c>
      <c r="K163" s="176">
        <f t="shared" si="11"/>
        <v>1.125</v>
      </c>
      <c r="L163" s="185">
        <v>2013816</v>
      </c>
    </row>
    <row r="164" spans="1:12" s="170" customFormat="1" ht="20.25" customHeight="1">
      <c r="A164" s="192"/>
      <c r="B164" s="191" t="s">
        <v>371</v>
      </c>
      <c r="C164" s="175">
        <v>0</v>
      </c>
      <c r="D164" s="175">
        <v>0</v>
      </c>
      <c r="E164" s="175"/>
      <c r="F164" s="175">
        <v>0</v>
      </c>
      <c r="G164" s="175">
        <v>128</v>
      </c>
      <c r="H164" s="176">
        <f t="shared" si="8"/>
        <v>0</v>
      </c>
      <c r="I164" s="176">
        <f t="shared" si="9"/>
        <v>0</v>
      </c>
      <c r="J164" s="176">
        <f t="shared" si="10"/>
        <v>0</v>
      </c>
      <c r="K164" s="176">
        <f t="shared" si="11"/>
        <v>0</v>
      </c>
      <c r="L164" s="185">
        <v>2013850</v>
      </c>
    </row>
    <row r="165" spans="1:12" s="170" customFormat="1" ht="20.25" customHeight="1">
      <c r="A165" s="192"/>
      <c r="B165" s="191" t="s">
        <v>458</v>
      </c>
      <c r="C165" s="175">
        <v>0</v>
      </c>
      <c r="D165" s="175">
        <v>20</v>
      </c>
      <c r="E165" s="175"/>
      <c r="F165" s="175">
        <v>18</v>
      </c>
      <c r="G165" s="175">
        <v>6</v>
      </c>
      <c r="H165" s="176">
        <f t="shared" si="8"/>
        <v>0</v>
      </c>
      <c r="I165" s="176">
        <f t="shared" si="9"/>
        <v>0.3</v>
      </c>
      <c r="J165" s="176">
        <f t="shared" si="10"/>
        <v>0</v>
      </c>
      <c r="K165" s="176">
        <f t="shared" si="11"/>
        <v>0.33333333333333331</v>
      </c>
      <c r="L165" s="185">
        <v>2013899</v>
      </c>
    </row>
    <row r="166" spans="1:12" s="170" customFormat="1" ht="20.25" customHeight="1">
      <c r="A166" s="192"/>
      <c r="B166" s="191" t="s">
        <v>459</v>
      </c>
      <c r="C166" s="175">
        <v>0</v>
      </c>
      <c r="D166" s="175">
        <v>50</v>
      </c>
      <c r="E166" s="175"/>
      <c r="F166" s="175"/>
      <c r="G166" s="175">
        <v>45</v>
      </c>
      <c r="H166" s="176">
        <f t="shared" si="8"/>
        <v>0</v>
      </c>
      <c r="I166" s="176">
        <f t="shared" si="9"/>
        <v>0.9</v>
      </c>
      <c r="J166" s="176">
        <f t="shared" si="10"/>
        <v>0</v>
      </c>
      <c r="K166" s="176">
        <f t="shared" si="11"/>
        <v>0</v>
      </c>
      <c r="L166" s="185">
        <v>20199</v>
      </c>
    </row>
    <row r="167" spans="1:12" s="170" customFormat="1" ht="20.25" customHeight="1">
      <c r="A167" s="192"/>
      <c r="B167" s="191" t="s">
        <v>460</v>
      </c>
      <c r="C167" s="175">
        <v>0</v>
      </c>
      <c r="D167" s="175"/>
      <c r="E167" s="175"/>
      <c r="F167" s="175"/>
      <c r="G167" s="175"/>
      <c r="H167" s="176">
        <f t="shared" si="8"/>
        <v>0</v>
      </c>
      <c r="I167" s="176">
        <f t="shared" si="9"/>
        <v>0</v>
      </c>
      <c r="J167" s="176">
        <f t="shared" si="10"/>
        <v>0</v>
      </c>
      <c r="K167" s="176">
        <f t="shared" si="11"/>
        <v>0</v>
      </c>
      <c r="L167" s="185">
        <v>2019901</v>
      </c>
    </row>
    <row r="168" spans="1:12" s="170" customFormat="1" ht="20.25" customHeight="1">
      <c r="A168" s="192"/>
      <c r="B168" s="191" t="s">
        <v>461</v>
      </c>
      <c r="C168" s="175">
        <v>0</v>
      </c>
      <c r="D168" s="175">
        <v>50</v>
      </c>
      <c r="E168" s="175"/>
      <c r="F168" s="175"/>
      <c r="G168" s="175">
        <v>45</v>
      </c>
      <c r="H168" s="176">
        <f t="shared" si="8"/>
        <v>0</v>
      </c>
      <c r="I168" s="176">
        <f t="shared" si="9"/>
        <v>0.9</v>
      </c>
      <c r="J168" s="176">
        <f t="shared" si="10"/>
        <v>0</v>
      </c>
      <c r="K168" s="176">
        <f t="shared" si="11"/>
        <v>0</v>
      </c>
      <c r="L168" s="185">
        <v>2019999</v>
      </c>
    </row>
    <row r="169" spans="1:12" s="170" customFormat="1" ht="20.25" customHeight="1">
      <c r="A169" s="190" t="s">
        <v>462</v>
      </c>
      <c r="B169" s="191" t="s">
        <v>309</v>
      </c>
      <c r="C169" s="175">
        <v>0</v>
      </c>
      <c r="D169" s="175"/>
      <c r="E169" s="175"/>
      <c r="F169" s="175"/>
      <c r="G169" s="175"/>
      <c r="H169" s="176">
        <f t="shared" si="8"/>
        <v>0</v>
      </c>
      <c r="I169" s="176">
        <f t="shared" si="9"/>
        <v>0</v>
      </c>
      <c r="J169" s="176">
        <f t="shared" si="10"/>
        <v>0</v>
      </c>
      <c r="K169" s="176">
        <f t="shared" si="11"/>
        <v>0</v>
      </c>
      <c r="L169" s="185">
        <v>202</v>
      </c>
    </row>
    <row r="170" spans="1:12" s="170" customFormat="1" ht="20.25" customHeight="1">
      <c r="A170" s="190" t="s">
        <v>463</v>
      </c>
      <c r="B170" s="191" t="s">
        <v>310</v>
      </c>
      <c r="C170" s="175">
        <v>0</v>
      </c>
      <c r="D170" s="175">
        <v>222</v>
      </c>
      <c r="E170" s="175"/>
      <c r="F170" s="175">
        <v>222</v>
      </c>
      <c r="G170" s="175">
        <v>231</v>
      </c>
      <c r="H170" s="176">
        <f t="shared" si="8"/>
        <v>0</v>
      </c>
      <c r="I170" s="176">
        <f t="shared" si="9"/>
        <v>1.0405405405405406</v>
      </c>
      <c r="J170" s="176">
        <f t="shared" si="10"/>
        <v>0</v>
      </c>
      <c r="K170" s="176">
        <f t="shared" si="11"/>
        <v>1.0405405405405406</v>
      </c>
      <c r="L170" s="185">
        <v>203</v>
      </c>
    </row>
    <row r="171" spans="1:12" s="170" customFormat="1" ht="20.25" customHeight="1">
      <c r="A171" s="190" t="s">
        <v>464</v>
      </c>
      <c r="B171" s="191" t="s">
        <v>311</v>
      </c>
      <c r="C171" s="175">
        <v>0</v>
      </c>
      <c r="D171" s="175">
        <v>6136</v>
      </c>
      <c r="E171" s="175"/>
      <c r="F171" s="175">
        <v>6126</v>
      </c>
      <c r="G171" s="175">
        <v>6409</v>
      </c>
      <c r="H171" s="176">
        <f t="shared" si="8"/>
        <v>0</v>
      </c>
      <c r="I171" s="176">
        <f t="shared" si="9"/>
        <v>1.0444915254237288</v>
      </c>
      <c r="J171" s="176">
        <f t="shared" si="10"/>
        <v>0</v>
      </c>
      <c r="K171" s="176">
        <f t="shared" si="11"/>
        <v>1.0461965393405159</v>
      </c>
      <c r="L171" s="185">
        <v>204</v>
      </c>
    </row>
    <row r="172" spans="1:12" s="170" customFormat="1" ht="20.25" customHeight="1">
      <c r="A172" s="190" t="s">
        <v>360</v>
      </c>
      <c r="B172" s="191" t="s">
        <v>465</v>
      </c>
      <c r="C172" s="175">
        <v>0</v>
      </c>
      <c r="D172" s="175">
        <v>7</v>
      </c>
      <c r="E172" s="175"/>
      <c r="F172" s="175"/>
      <c r="G172" s="175">
        <v>6</v>
      </c>
      <c r="H172" s="176">
        <f t="shared" si="8"/>
        <v>0</v>
      </c>
      <c r="I172" s="176">
        <f t="shared" si="9"/>
        <v>0.8571428571428571</v>
      </c>
      <c r="J172" s="176">
        <f t="shared" si="10"/>
        <v>0</v>
      </c>
      <c r="K172" s="176">
        <f t="shared" si="11"/>
        <v>0</v>
      </c>
      <c r="L172" s="185">
        <v>20401</v>
      </c>
    </row>
    <row r="173" spans="1:12" s="170" customFormat="1" ht="20.25" customHeight="1">
      <c r="A173" s="192"/>
      <c r="B173" s="191" t="s">
        <v>466</v>
      </c>
      <c r="C173" s="175">
        <v>0</v>
      </c>
      <c r="D173" s="175">
        <v>7</v>
      </c>
      <c r="E173" s="175"/>
      <c r="F173" s="175"/>
      <c r="G173" s="175">
        <v>6</v>
      </c>
      <c r="H173" s="176">
        <f t="shared" si="8"/>
        <v>0</v>
      </c>
      <c r="I173" s="176">
        <f t="shared" si="9"/>
        <v>0.8571428571428571</v>
      </c>
      <c r="J173" s="176">
        <f t="shared" si="10"/>
        <v>0</v>
      </c>
      <c r="K173" s="176">
        <f t="shared" si="11"/>
        <v>0</v>
      </c>
      <c r="L173" s="185">
        <v>2040101</v>
      </c>
    </row>
    <row r="174" spans="1:12" s="170" customFormat="1" ht="20.25" customHeight="1">
      <c r="A174" s="192"/>
      <c r="B174" s="191" t="s">
        <v>467</v>
      </c>
      <c r="C174" s="175">
        <v>0</v>
      </c>
      <c r="D174" s="175"/>
      <c r="E174" s="175"/>
      <c r="F174" s="175"/>
      <c r="G174" s="175"/>
      <c r="H174" s="176">
        <f t="shared" si="8"/>
        <v>0</v>
      </c>
      <c r="I174" s="176">
        <f t="shared" si="9"/>
        <v>0</v>
      </c>
      <c r="J174" s="176">
        <f t="shared" si="10"/>
        <v>0</v>
      </c>
      <c r="K174" s="176">
        <f t="shared" si="11"/>
        <v>0</v>
      </c>
      <c r="L174" s="185">
        <v>2040199</v>
      </c>
    </row>
    <row r="175" spans="1:12" s="170" customFormat="1" ht="20.25" customHeight="1">
      <c r="A175" s="192"/>
      <c r="B175" s="191" t="s">
        <v>468</v>
      </c>
      <c r="C175" s="175">
        <v>0</v>
      </c>
      <c r="D175" s="175">
        <v>5401</v>
      </c>
      <c r="E175" s="175"/>
      <c r="F175" s="175">
        <v>5216</v>
      </c>
      <c r="G175" s="175">
        <v>5430</v>
      </c>
      <c r="H175" s="176">
        <f t="shared" si="8"/>
        <v>0</v>
      </c>
      <c r="I175" s="176">
        <f t="shared" si="9"/>
        <v>1.0053693760414737</v>
      </c>
      <c r="J175" s="176">
        <f t="shared" si="10"/>
        <v>0</v>
      </c>
      <c r="K175" s="176">
        <f t="shared" si="11"/>
        <v>1.0410276073619631</v>
      </c>
      <c r="L175" s="185">
        <v>20402</v>
      </c>
    </row>
    <row r="176" spans="1:12" s="170" customFormat="1" ht="20.25" customHeight="1">
      <c r="A176" s="192"/>
      <c r="B176" s="191" t="s">
        <v>362</v>
      </c>
      <c r="C176" s="175">
        <v>0</v>
      </c>
      <c r="D176" s="175">
        <v>3321</v>
      </c>
      <c r="E176" s="175"/>
      <c r="F176" s="175">
        <v>3301</v>
      </c>
      <c r="G176" s="175">
        <v>3484</v>
      </c>
      <c r="H176" s="176">
        <f t="shared" si="8"/>
        <v>0</v>
      </c>
      <c r="I176" s="176">
        <f t="shared" si="9"/>
        <v>1.0490816019271303</v>
      </c>
      <c r="J176" s="176">
        <f t="shared" si="10"/>
        <v>0</v>
      </c>
      <c r="K176" s="176">
        <f t="shared" si="11"/>
        <v>1.0554377461375342</v>
      </c>
      <c r="L176" s="185">
        <v>2040201</v>
      </c>
    </row>
    <row r="177" spans="1:12" s="170" customFormat="1" ht="20.25" customHeight="1">
      <c r="A177" s="192"/>
      <c r="B177" s="191" t="s">
        <v>363</v>
      </c>
      <c r="C177" s="175">
        <v>0</v>
      </c>
      <c r="D177" s="175">
        <v>1100</v>
      </c>
      <c r="E177" s="175"/>
      <c r="F177" s="175">
        <v>1119</v>
      </c>
      <c r="G177" s="175">
        <v>1246</v>
      </c>
      <c r="H177" s="176">
        <f t="shared" si="8"/>
        <v>0</v>
      </c>
      <c r="I177" s="176">
        <f t="shared" si="9"/>
        <v>1.1327272727272728</v>
      </c>
      <c r="J177" s="176">
        <f t="shared" si="10"/>
        <v>0</v>
      </c>
      <c r="K177" s="176">
        <f t="shared" si="11"/>
        <v>1.1134941912421805</v>
      </c>
      <c r="L177" s="185">
        <v>2040202</v>
      </c>
    </row>
    <row r="178" spans="1:12" s="170" customFormat="1" ht="20.25" customHeight="1">
      <c r="A178" s="192"/>
      <c r="B178" s="191" t="s">
        <v>364</v>
      </c>
      <c r="C178" s="175">
        <v>0</v>
      </c>
      <c r="D178" s="175">
        <v>0</v>
      </c>
      <c r="E178" s="175"/>
      <c r="F178" s="175">
        <v>0</v>
      </c>
      <c r="G178" s="175">
        <v>0</v>
      </c>
      <c r="H178" s="176">
        <f t="shared" si="8"/>
        <v>0</v>
      </c>
      <c r="I178" s="176">
        <f t="shared" si="9"/>
        <v>0</v>
      </c>
      <c r="J178" s="176">
        <f t="shared" si="10"/>
        <v>0</v>
      </c>
      <c r="K178" s="176">
        <f t="shared" si="11"/>
        <v>0</v>
      </c>
      <c r="L178" s="185">
        <v>2040203</v>
      </c>
    </row>
    <row r="179" spans="1:12" s="170" customFormat="1" ht="20.25" customHeight="1">
      <c r="A179" s="192"/>
      <c r="B179" s="191" t="s">
        <v>403</v>
      </c>
      <c r="C179" s="175">
        <v>0</v>
      </c>
      <c r="D179" s="175">
        <v>0</v>
      </c>
      <c r="E179" s="175"/>
      <c r="F179" s="175">
        <v>0</v>
      </c>
      <c r="G179" s="175">
        <v>0</v>
      </c>
      <c r="H179" s="176">
        <f t="shared" si="8"/>
        <v>0</v>
      </c>
      <c r="I179" s="176">
        <f t="shared" si="9"/>
        <v>0</v>
      </c>
      <c r="J179" s="176">
        <f t="shared" si="10"/>
        <v>0</v>
      </c>
      <c r="K179" s="176">
        <f t="shared" si="11"/>
        <v>0</v>
      </c>
      <c r="L179" s="185">
        <v>2040219</v>
      </c>
    </row>
    <row r="180" spans="1:12" s="170" customFormat="1" ht="20.25" customHeight="1">
      <c r="A180" s="192"/>
      <c r="B180" s="191" t="s">
        <v>469</v>
      </c>
      <c r="C180" s="175">
        <v>0</v>
      </c>
      <c r="D180" s="175">
        <v>590</v>
      </c>
      <c r="E180" s="175"/>
      <c r="F180" s="175">
        <v>583</v>
      </c>
      <c r="G180" s="175">
        <v>634</v>
      </c>
      <c r="H180" s="176">
        <f t="shared" si="8"/>
        <v>0</v>
      </c>
      <c r="I180" s="176">
        <f t="shared" si="9"/>
        <v>1.0745762711864406</v>
      </c>
      <c r="J180" s="176">
        <f t="shared" si="10"/>
        <v>0</v>
      </c>
      <c r="K180" s="176">
        <f t="shared" si="11"/>
        <v>1.0874785591766725</v>
      </c>
      <c r="L180" s="185">
        <v>2040220</v>
      </c>
    </row>
    <row r="181" spans="1:12" s="170" customFormat="1" ht="20.25" customHeight="1">
      <c r="A181" s="192"/>
      <c r="B181" s="191" t="s">
        <v>470</v>
      </c>
      <c r="C181" s="175">
        <v>0</v>
      </c>
      <c r="D181" s="175">
        <v>5</v>
      </c>
      <c r="E181" s="175"/>
      <c r="F181" s="175">
        <v>5</v>
      </c>
      <c r="G181" s="175">
        <v>2</v>
      </c>
      <c r="H181" s="176">
        <f t="shared" si="8"/>
        <v>0</v>
      </c>
      <c r="I181" s="176">
        <f t="shared" si="9"/>
        <v>0.4</v>
      </c>
      <c r="J181" s="176">
        <f t="shared" si="10"/>
        <v>0</v>
      </c>
      <c r="K181" s="176">
        <f t="shared" si="11"/>
        <v>0.4</v>
      </c>
      <c r="L181" s="185">
        <v>2040221</v>
      </c>
    </row>
    <row r="182" spans="1:12" s="170" customFormat="1" ht="20.25" customHeight="1">
      <c r="A182" s="192"/>
      <c r="B182" s="191" t="s">
        <v>471</v>
      </c>
      <c r="C182" s="175">
        <v>0</v>
      </c>
      <c r="D182" s="175">
        <v>0</v>
      </c>
      <c r="E182" s="175"/>
      <c r="F182" s="175">
        <v>0</v>
      </c>
      <c r="G182" s="175">
        <v>0</v>
      </c>
      <c r="H182" s="176">
        <f t="shared" si="8"/>
        <v>0</v>
      </c>
      <c r="I182" s="176">
        <f t="shared" si="9"/>
        <v>0</v>
      </c>
      <c r="J182" s="176">
        <f t="shared" si="10"/>
        <v>0</v>
      </c>
      <c r="K182" s="176">
        <f t="shared" si="11"/>
        <v>0</v>
      </c>
      <c r="L182" s="185">
        <v>2040222</v>
      </c>
    </row>
    <row r="183" spans="1:12" s="170" customFormat="1" ht="20.25" customHeight="1">
      <c r="A183" s="192"/>
      <c r="B183" s="191" t="s">
        <v>472</v>
      </c>
      <c r="C183" s="175">
        <v>0</v>
      </c>
      <c r="D183" s="175">
        <v>0</v>
      </c>
      <c r="E183" s="175"/>
      <c r="F183" s="175">
        <v>0</v>
      </c>
      <c r="G183" s="175">
        <v>2</v>
      </c>
      <c r="H183" s="176">
        <f t="shared" si="8"/>
        <v>0</v>
      </c>
      <c r="I183" s="176">
        <f t="shared" si="9"/>
        <v>0</v>
      </c>
      <c r="J183" s="176">
        <f t="shared" si="10"/>
        <v>0</v>
      </c>
      <c r="K183" s="176">
        <f t="shared" si="11"/>
        <v>0</v>
      </c>
      <c r="L183" s="185">
        <v>2040223</v>
      </c>
    </row>
    <row r="184" spans="1:12" s="170" customFormat="1" ht="20.25" customHeight="1">
      <c r="A184" s="192"/>
      <c r="B184" s="191" t="s">
        <v>371</v>
      </c>
      <c r="C184" s="175">
        <v>0</v>
      </c>
      <c r="D184" s="175">
        <v>0</v>
      </c>
      <c r="E184" s="175"/>
      <c r="F184" s="175">
        <v>0</v>
      </c>
      <c r="G184" s="175">
        <v>0</v>
      </c>
      <c r="H184" s="176">
        <f t="shared" si="8"/>
        <v>0</v>
      </c>
      <c r="I184" s="176">
        <f t="shared" si="9"/>
        <v>0</v>
      </c>
      <c r="J184" s="176">
        <f t="shared" si="10"/>
        <v>0</v>
      </c>
      <c r="K184" s="176">
        <f t="shared" si="11"/>
        <v>0</v>
      </c>
      <c r="L184" s="185">
        <v>2040250</v>
      </c>
    </row>
    <row r="185" spans="1:12" s="170" customFormat="1" ht="20.25" customHeight="1">
      <c r="A185" s="192"/>
      <c r="B185" s="191" t="s">
        <v>473</v>
      </c>
      <c r="C185" s="175">
        <v>0</v>
      </c>
      <c r="D185" s="175">
        <v>385</v>
      </c>
      <c r="E185" s="175"/>
      <c r="F185" s="175">
        <v>208</v>
      </c>
      <c r="G185" s="175">
        <v>62</v>
      </c>
      <c r="H185" s="176">
        <f t="shared" si="8"/>
        <v>0</v>
      </c>
      <c r="I185" s="176">
        <f t="shared" si="9"/>
        <v>0.16103896103896104</v>
      </c>
      <c r="J185" s="176">
        <f t="shared" si="10"/>
        <v>0</v>
      </c>
      <c r="K185" s="176">
        <f t="shared" si="11"/>
        <v>0.29807692307692307</v>
      </c>
      <c r="L185" s="185">
        <v>2040299</v>
      </c>
    </row>
    <row r="186" spans="1:12" s="170" customFormat="1" ht="20.25" customHeight="1">
      <c r="A186" s="192"/>
      <c r="B186" s="191" t="s">
        <v>474</v>
      </c>
      <c r="C186" s="175">
        <v>0</v>
      </c>
      <c r="D186" s="175"/>
      <c r="E186" s="175"/>
      <c r="F186" s="175"/>
      <c r="G186" s="175">
        <v>30</v>
      </c>
      <c r="H186" s="176">
        <f t="shared" si="8"/>
        <v>0</v>
      </c>
      <c r="I186" s="176">
        <f t="shared" si="9"/>
        <v>0</v>
      </c>
      <c r="J186" s="176">
        <f t="shared" si="10"/>
        <v>0</v>
      </c>
      <c r="K186" s="176">
        <f t="shared" si="11"/>
        <v>0</v>
      </c>
      <c r="L186" s="185">
        <v>20404</v>
      </c>
    </row>
    <row r="187" spans="1:12" s="170" customFormat="1" ht="20.25" customHeight="1">
      <c r="A187" s="192"/>
      <c r="B187" s="191" t="s">
        <v>362</v>
      </c>
      <c r="C187" s="175">
        <v>0</v>
      </c>
      <c r="D187" s="175"/>
      <c r="E187" s="175"/>
      <c r="F187" s="175"/>
      <c r="G187" s="175"/>
      <c r="H187" s="176">
        <f t="shared" si="8"/>
        <v>0</v>
      </c>
      <c r="I187" s="176">
        <f t="shared" si="9"/>
        <v>0</v>
      </c>
      <c r="J187" s="176">
        <f t="shared" si="10"/>
        <v>0</v>
      </c>
      <c r="K187" s="176">
        <f t="shared" si="11"/>
        <v>0</v>
      </c>
      <c r="L187" s="185">
        <v>2040401</v>
      </c>
    </row>
    <row r="188" spans="1:12" s="170" customFormat="1" ht="20.25" customHeight="1">
      <c r="A188" s="192"/>
      <c r="B188" s="191" t="s">
        <v>363</v>
      </c>
      <c r="C188" s="175">
        <v>0</v>
      </c>
      <c r="D188" s="175"/>
      <c r="E188" s="175"/>
      <c r="F188" s="175"/>
      <c r="G188" s="175">
        <v>30</v>
      </c>
      <c r="H188" s="176">
        <f t="shared" si="8"/>
        <v>0</v>
      </c>
      <c r="I188" s="176">
        <f t="shared" si="9"/>
        <v>0</v>
      </c>
      <c r="J188" s="176">
        <f t="shared" si="10"/>
        <v>0</v>
      </c>
      <c r="K188" s="176">
        <f t="shared" si="11"/>
        <v>0</v>
      </c>
      <c r="L188" s="185">
        <v>2040402</v>
      </c>
    </row>
    <row r="189" spans="1:12" s="170" customFormat="1" ht="20.25" customHeight="1">
      <c r="A189" s="192"/>
      <c r="B189" s="191" t="s">
        <v>364</v>
      </c>
      <c r="C189" s="175">
        <v>0</v>
      </c>
      <c r="D189" s="175"/>
      <c r="E189" s="175"/>
      <c r="F189" s="175"/>
      <c r="G189" s="175"/>
      <c r="H189" s="176">
        <f t="shared" si="8"/>
        <v>0</v>
      </c>
      <c r="I189" s="176">
        <f t="shared" si="9"/>
        <v>0</v>
      </c>
      <c r="J189" s="176">
        <f t="shared" si="10"/>
        <v>0</v>
      </c>
      <c r="K189" s="176">
        <f t="shared" si="11"/>
        <v>0</v>
      </c>
      <c r="L189" s="185">
        <v>2040403</v>
      </c>
    </row>
    <row r="190" spans="1:12" s="170" customFormat="1" ht="20.25" customHeight="1">
      <c r="A190" s="192"/>
      <c r="B190" s="191" t="s">
        <v>475</v>
      </c>
      <c r="C190" s="175">
        <v>0</v>
      </c>
      <c r="D190" s="175"/>
      <c r="E190" s="175"/>
      <c r="F190" s="175"/>
      <c r="G190" s="175"/>
      <c r="H190" s="176">
        <f t="shared" si="8"/>
        <v>0</v>
      </c>
      <c r="I190" s="176">
        <f t="shared" si="9"/>
        <v>0</v>
      </c>
      <c r="J190" s="176">
        <f t="shared" si="10"/>
        <v>0</v>
      </c>
      <c r="K190" s="176">
        <f t="shared" si="11"/>
        <v>0</v>
      </c>
      <c r="L190" s="185">
        <v>2040409</v>
      </c>
    </row>
    <row r="191" spans="1:12" s="170" customFormat="1" ht="20.25" customHeight="1">
      <c r="A191" s="192"/>
      <c r="B191" s="191" t="s">
        <v>476</v>
      </c>
      <c r="C191" s="175">
        <v>0</v>
      </c>
      <c r="D191" s="175"/>
      <c r="E191" s="175"/>
      <c r="F191" s="175"/>
      <c r="G191" s="175"/>
      <c r="H191" s="176">
        <f t="shared" si="8"/>
        <v>0</v>
      </c>
      <c r="I191" s="176">
        <f t="shared" si="9"/>
        <v>0</v>
      </c>
      <c r="J191" s="176">
        <f t="shared" si="10"/>
        <v>0</v>
      </c>
      <c r="K191" s="176">
        <f t="shared" si="11"/>
        <v>0</v>
      </c>
      <c r="L191" s="185">
        <v>2040410</v>
      </c>
    </row>
    <row r="192" spans="1:12" s="170" customFormat="1" ht="20.25" customHeight="1">
      <c r="A192" s="192"/>
      <c r="B192" s="191" t="s">
        <v>371</v>
      </c>
      <c r="C192" s="175">
        <v>0</v>
      </c>
      <c r="D192" s="175"/>
      <c r="E192" s="175"/>
      <c r="F192" s="175"/>
      <c r="G192" s="175"/>
      <c r="H192" s="176">
        <f t="shared" si="8"/>
        <v>0</v>
      </c>
      <c r="I192" s="176">
        <f t="shared" si="9"/>
        <v>0</v>
      </c>
      <c r="J192" s="176">
        <f t="shared" si="10"/>
        <v>0</v>
      </c>
      <c r="K192" s="176">
        <f t="shared" si="11"/>
        <v>0</v>
      </c>
      <c r="L192" s="185">
        <v>2040450</v>
      </c>
    </row>
    <row r="193" spans="1:12" s="170" customFormat="1" ht="20.25" customHeight="1">
      <c r="A193" s="192"/>
      <c r="B193" s="191" t="s">
        <v>477</v>
      </c>
      <c r="C193" s="175">
        <v>0</v>
      </c>
      <c r="D193" s="175"/>
      <c r="E193" s="175"/>
      <c r="F193" s="175"/>
      <c r="G193" s="175"/>
      <c r="H193" s="176">
        <f t="shared" si="8"/>
        <v>0</v>
      </c>
      <c r="I193" s="176">
        <f t="shared" si="9"/>
        <v>0</v>
      </c>
      <c r="J193" s="176">
        <f t="shared" si="10"/>
        <v>0</v>
      </c>
      <c r="K193" s="176">
        <f t="shared" si="11"/>
        <v>0</v>
      </c>
      <c r="L193" s="185">
        <v>2040499</v>
      </c>
    </row>
    <row r="194" spans="1:12" s="170" customFormat="1" ht="20.25" customHeight="1">
      <c r="A194" s="192"/>
      <c r="B194" s="191" t="s">
        <v>478</v>
      </c>
      <c r="C194" s="175">
        <v>0</v>
      </c>
      <c r="D194" s="175"/>
      <c r="E194" s="175"/>
      <c r="F194" s="175">
        <v>3</v>
      </c>
      <c r="G194" s="175"/>
      <c r="H194" s="176">
        <f t="shared" si="8"/>
        <v>0</v>
      </c>
      <c r="I194" s="176">
        <f t="shared" si="9"/>
        <v>0</v>
      </c>
      <c r="J194" s="176">
        <f t="shared" si="10"/>
        <v>0</v>
      </c>
      <c r="K194" s="176">
        <f t="shared" si="11"/>
        <v>0</v>
      </c>
      <c r="L194" s="185">
        <v>20405</v>
      </c>
    </row>
    <row r="195" spans="1:12" s="170" customFormat="1" ht="20.25" customHeight="1">
      <c r="A195" s="192"/>
      <c r="B195" s="191" t="s">
        <v>362</v>
      </c>
      <c r="C195" s="175">
        <v>0</v>
      </c>
      <c r="D195" s="175"/>
      <c r="E195" s="175"/>
      <c r="F195" s="175">
        <v>0</v>
      </c>
      <c r="G195" s="175"/>
      <c r="H195" s="176">
        <f t="shared" si="8"/>
        <v>0</v>
      </c>
      <c r="I195" s="176">
        <f t="shared" si="9"/>
        <v>0</v>
      </c>
      <c r="J195" s="176">
        <f t="shared" si="10"/>
        <v>0</v>
      </c>
      <c r="K195" s="176">
        <f t="shared" si="11"/>
        <v>0</v>
      </c>
      <c r="L195" s="185">
        <v>2040501</v>
      </c>
    </row>
    <row r="196" spans="1:12" s="170" customFormat="1" ht="20.25" customHeight="1">
      <c r="A196" s="192"/>
      <c r="B196" s="191" t="s">
        <v>363</v>
      </c>
      <c r="C196" s="175">
        <v>0</v>
      </c>
      <c r="D196" s="175"/>
      <c r="E196" s="175"/>
      <c r="F196" s="175">
        <v>0</v>
      </c>
      <c r="G196" s="175"/>
      <c r="H196" s="176">
        <f t="shared" ref="H196:H216" si="12">IF(C196=0,0,G196/C196)</f>
        <v>0</v>
      </c>
      <c r="I196" s="176">
        <f t="shared" ref="I196:I216" si="13">IF(D196=0,0,G196/D196)</f>
        <v>0</v>
      </c>
      <c r="J196" s="176">
        <f t="shared" ref="J196:J216" si="14">IF(E196=0,0,G196/E196)</f>
        <v>0</v>
      </c>
      <c r="K196" s="176">
        <f t="shared" ref="K196:K216" si="15">IF(F196=0,0,G196/F196)</f>
        <v>0</v>
      </c>
      <c r="L196" s="185">
        <v>2040502</v>
      </c>
    </row>
    <row r="197" spans="1:12" s="170" customFormat="1" ht="20.25" customHeight="1">
      <c r="A197" s="192"/>
      <c r="B197" s="191" t="s">
        <v>364</v>
      </c>
      <c r="C197" s="175">
        <v>0</v>
      </c>
      <c r="D197" s="175"/>
      <c r="E197" s="175"/>
      <c r="F197" s="175">
        <v>0</v>
      </c>
      <c r="G197" s="175"/>
      <c r="H197" s="176">
        <f t="shared" si="12"/>
        <v>0</v>
      </c>
      <c r="I197" s="176">
        <f t="shared" si="13"/>
        <v>0</v>
      </c>
      <c r="J197" s="176">
        <f t="shared" si="14"/>
        <v>0</v>
      </c>
      <c r="K197" s="176">
        <f t="shared" si="15"/>
        <v>0</v>
      </c>
      <c r="L197" s="185">
        <v>2040503</v>
      </c>
    </row>
    <row r="198" spans="1:12" s="170" customFormat="1" ht="20.25" customHeight="1">
      <c r="A198" s="192"/>
      <c r="B198" s="191" t="s">
        <v>479</v>
      </c>
      <c r="C198" s="175">
        <v>0</v>
      </c>
      <c r="D198" s="175"/>
      <c r="E198" s="175"/>
      <c r="F198" s="175">
        <v>0</v>
      </c>
      <c r="G198" s="175"/>
      <c r="H198" s="176">
        <f t="shared" si="12"/>
        <v>0</v>
      </c>
      <c r="I198" s="176">
        <f t="shared" si="13"/>
        <v>0</v>
      </c>
      <c r="J198" s="176">
        <f t="shared" si="14"/>
        <v>0</v>
      </c>
      <c r="K198" s="176">
        <f t="shared" si="15"/>
        <v>0</v>
      </c>
      <c r="L198" s="185">
        <v>2040504</v>
      </c>
    </row>
    <row r="199" spans="1:12" s="170" customFormat="1" ht="20.25" customHeight="1">
      <c r="A199" s="192"/>
      <c r="B199" s="191" t="s">
        <v>480</v>
      </c>
      <c r="C199" s="175">
        <v>0</v>
      </c>
      <c r="D199" s="175"/>
      <c r="E199" s="175"/>
      <c r="F199" s="175">
        <v>3</v>
      </c>
      <c r="G199" s="175"/>
      <c r="H199" s="176">
        <f t="shared" si="12"/>
        <v>0</v>
      </c>
      <c r="I199" s="176">
        <f t="shared" si="13"/>
        <v>0</v>
      </c>
      <c r="J199" s="176">
        <f t="shared" si="14"/>
        <v>0</v>
      </c>
      <c r="K199" s="176">
        <f t="shared" si="15"/>
        <v>0</v>
      </c>
      <c r="L199" s="185">
        <v>2040505</v>
      </c>
    </row>
    <row r="200" spans="1:12" s="170" customFormat="1" ht="20.25" customHeight="1">
      <c r="A200" s="192"/>
      <c r="B200" s="191" t="s">
        <v>481</v>
      </c>
      <c r="C200" s="175">
        <v>0</v>
      </c>
      <c r="D200" s="175"/>
      <c r="E200" s="175"/>
      <c r="F200" s="175">
        <v>0</v>
      </c>
      <c r="G200" s="175"/>
      <c r="H200" s="176">
        <f t="shared" si="12"/>
        <v>0</v>
      </c>
      <c r="I200" s="176">
        <f t="shared" si="13"/>
        <v>0</v>
      </c>
      <c r="J200" s="176">
        <f t="shared" si="14"/>
        <v>0</v>
      </c>
      <c r="K200" s="176">
        <f t="shared" si="15"/>
        <v>0</v>
      </c>
      <c r="L200" s="185">
        <v>2040506</v>
      </c>
    </row>
    <row r="201" spans="1:12" s="170" customFormat="1" ht="20.25" customHeight="1">
      <c r="A201" s="192"/>
      <c r="B201" s="191" t="s">
        <v>371</v>
      </c>
      <c r="C201" s="175">
        <v>0</v>
      </c>
      <c r="D201" s="175"/>
      <c r="E201" s="175"/>
      <c r="F201" s="175">
        <v>0</v>
      </c>
      <c r="G201" s="175"/>
      <c r="H201" s="176">
        <f t="shared" si="12"/>
        <v>0</v>
      </c>
      <c r="I201" s="176">
        <f t="shared" si="13"/>
        <v>0</v>
      </c>
      <c r="J201" s="176">
        <f t="shared" si="14"/>
        <v>0</v>
      </c>
      <c r="K201" s="176">
        <f t="shared" si="15"/>
        <v>0</v>
      </c>
      <c r="L201" s="185">
        <v>2040550</v>
      </c>
    </row>
    <row r="202" spans="1:12" s="170" customFormat="1" ht="20.25" customHeight="1">
      <c r="A202" s="192"/>
      <c r="B202" s="191" t="s">
        <v>482</v>
      </c>
      <c r="C202" s="175">
        <v>0</v>
      </c>
      <c r="D202" s="175"/>
      <c r="E202" s="175"/>
      <c r="F202" s="175">
        <v>0</v>
      </c>
      <c r="G202" s="175"/>
      <c r="H202" s="176">
        <f t="shared" si="12"/>
        <v>0</v>
      </c>
      <c r="I202" s="176">
        <f t="shared" si="13"/>
        <v>0</v>
      </c>
      <c r="J202" s="176">
        <f t="shared" si="14"/>
        <v>0</v>
      </c>
      <c r="K202" s="176">
        <f t="shared" si="15"/>
        <v>0</v>
      </c>
      <c r="L202" s="185">
        <v>2040599</v>
      </c>
    </row>
    <row r="203" spans="1:12" s="170" customFormat="1" ht="20.25" customHeight="1">
      <c r="A203" s="192"/>
      <c r="B203" s="191" t="s">
        <v>483</v>
      </c>
      <c r="C203" s="175">
        <v>0</v>
      </c>
      <c r="D203" s="175">
        <v>728</v>
      </c>
      <c r="E203" s="175"/>
      <c r="F203" s="175">
        <v>875</v>
      </c>
      <c r="G203" s="175">
        <v>840</v>
      </c>
      <c r="H203" s="176">
        <f t="shared" si="12"/>
        <v>0</v>
      </c>
      <c r="I203" s="176">
        <f t="shared" si="13"/>
        <v>1.1538461538461537</v>
      </c>
      <c r="J203" s="176">
        <f t="shared" si="14"/>
        <v>0</v>
      </c>
      <c r="K203" s="176">
        <f t="shared" si="15"/>
        <v>0.96</v>
      </c>
      <c r="L203" s="185">
        <v>20406</v>
      </c>
    </row>
    <row r="204" spans="1:12" s="170" customFormat="1" ht="20.25" customHeight="1">
      <c r="A204" s="192"/>
      <c r="B204" s="191" t="s">
        <v>362</v>
      </c>
      <c r="C204" s="175">
        <v>0</v>
      </c>
      <c r="D204" s="175">
        <v>562</v>
      </c>
      <c r="E204" s="175"/>
      <c r="F204" s="175">
        <v>709</v>
      </c>
      <c r="G204" s="175">
        <v>644</v>
      </c>
      <c r="H204" s="176">
        <f t="shared" si="12"/>
        <v>0</v>
      </c>
      <c r="I204" s="176">
        <f t="shared" si="13"/>
        <v>1.1459074733096086</v>
      </c>
      <c r="J204" s="176">
        <f t="shared" si="14"/>
        <v>0</v>
      </c>
      <c r="K204" s="176">
        <f t="shared" si="15"/>
        <v>0.90832157968970384</v>
      </c>
      <c r="L204" s="185">
        <v>2040601</v>
      </c>
    </row>
    <row r="205" spans="1:12" s="170" customFormat="1" ht="20.25" customHeight="1">
      <c r="A205" s="192"/>
      <c r="B205" s="191" t="s">
        <v>363</v>
      </c>
      <c r="C205" s="175">
        <v>0</v>
      </c>
      <c r="D205" s="175">
        <v>0</v>
      </c>
      <c r="E205" s="175"/>
      <c r="F205" s="175">
        <v>0</v>
      </c>
      <c r="G205" s="175">
        <v>20</v>
      </c>
      <c r="H205" s="176">
        <f t="shared" si="12"/>
        <v>0</v>
      </c>
      <c r="I205" s="176">
        <f t="shared" si="13"/>
        <v>0</v>
      </c>
      <c r="J205" s="176">
        <f t="shared" si="14"/>
        <v>0</v>
      </c>
      <c r="K205" s="176">
        <f t="shared" si="15"/>
        <v>0</v>
      </c>
      <c r="L205" s="185">
        <v>2040602</v>
      </c>
    </row>
    <row r="206" spans="1:12" s="170" customFormat="1" ht="20.25" customHeight="1">
      <c r="A206" s="192"/>
      <c r="B206" s="191" t="s">
        <v>364</v>
      </c>
      <c r="C206" s="175">
        <v>0</v>
      </c>
      <c r="D206" s="175">
        <v>0</v>
      </c>
      <c r="E206" s="175"/>
      <c r="F206" s="175">
        <v>0</v>
      </c>
      <c r="G206" s="175">
        <v>0</v>
      </c>
      <c r="H206" s="176">
        <f t="shared" si="12"/>
        <v>0</v>
      </c>
      <c r="I206" s="176">
        <f t="shared" si="13"/>
        <v>0</v>
      </c>
      <c r="J206" s="176">
        <f t="shared" si="14"/>
        <v>0</v>
      </c>
      <c r="K206" s="176">
        <f t="shared" si="15"/>
        <v>0</v>
      </c>
      <c r="L206" s="185">
        <v>2040603</v>
      </c>
    </row>
    <row r="207" spans="1:12" s="170" customFormat="1" ht="20.25" customHeight="1">
      <c r="A207" s="192"/>
      <c r="B207" s="191" t="s">
        <v>484</v>
      </c>
      <c r="C207" s="175">
        <v>0</v>
      </c>
      <c r="D207" s="175">
        <v>18</v>
      </c>
      <c r="E207" s="175"/>
      <c r="F207" s="175">
        <v>18</v>
      </c>
      <c r="G207" s="175">
        <v>24</v>
      </c>
      <c r="H207" s="176">
        <f t="shared" si="12"/>
        <v>0</v>
      </c>
      <c r="I207" s="176">
        <f t="shared" si="13"/>
        <v>1.3333333333333333</v>
      </c>
      <c r="J207" s="176">
        <f t="shared" si="14"/>
        <v>0</v>
      </c>
      <c r="K207" s="176">
        <f t="shared" si="15"/>
        <v>1.3333333333333333</v>
      </c>
      <c r="L207" s="185">
        <v>2040604</v>
      </c>
    </row>
    <row r="208" spans="1:12" s="170" customFormat="1" ht="20.25" customHeight="1">
      <c r="A208" s="192"/>
      <c r="B208" s="191" t="s">
        <v>485</v>
      </c>
      <c r="C208" s="175">
        <v>0</v>
      </c>
      <c r="D208" s="175">
        <v>0</v>
      </c>
      <c r="E208" s="175"/>
      <c r="F208" s="175">
        <v>0</v>
      </c>
      <c r="G208" s="175">
        <v>39</v>
      </c>
      <c r="H208" s="176">
        <f t="shared" si="12"/>
        <v>0</v>
      </c>
      <c r="I208" s="176">
        <f t="shared" si="13"/>
        <v>0</v>
      </c>
      <c r="J208" s="176">
        <f t="shared" si="14"/>
        <v>0</v>
      </c>
      <c r="K208" s="176">
        <f t="shared" si="15"/>
        <v>0</v>
      </c>
      <c r="L208" s="185">
        <v>2040605</v>
      </c>
    </row>
    <row r="209" spans="1:12" s="170" customFormat="1" ht="20.25" customHeight="1">
      <c r="A209" s="192"/>
      <c r="B209" s="191" t="s">
        <v>486</v>
      </c>
      <c r="C209" s="175">
        <v>0</v>
      </c>
      <c r="D209" s="175">
        <v>0</v>
      </c>
      <c r="E209" s="175"/>
      <c r="F209" s="175">
        <v>0</v>
      </c>
      <c r="G209" s="175">
        <v>0</v>
      </c>
      <c r="H209" s="176">
        <f t="shared" si="12"/>
        <v>0</v>
      </c>
      <c r="I209" s="176">
        <f t="shared" si="13"/>
        <v>0</v>
      </c>
      <c r="J209" s="176">
        <f t="shared" si="14"/>
        <v>0</v>
      </c>
      <c r="K209" s="176">
        <f t="shared" si="15"/>
        <v>0</v>
      </c>
      <c r="L209" s="185">
        <v>2040606</v>
      </c>
    </row>
    <row r="210" spans="1:12" s="170" customFormat="1" ht="20.25" customHeight="1">
      <c r="A210" s="192"/>
      <c r="B210" s="191" t="s">
        <v>487</v>
      </c>
      <c r="C210" s="175">
        <v>0</v>
      </c>
      <c r="D210" s="175">
        <v>47</v>
      </c>
      <c r="E210" s="175"/>
      <c r="F210" s="175">
        <v>47</v>
      </c>
      <c r="G210" s="175">
        <v>31</v>
      </c>
      <c r="H210" s="176">
        <f t="shared" si="12"/>
        <v>0</v>
      </c>
      <c r="I210" s="176">
        <f t="shared" si="13"/>
        <v>0.65957446808510634</v>
      </c>
      <c r="J210" s="176">
        <f t="shared" si="14"/>
        <v>0</v>
      </c>
      <c r="K210" s="176">
        <f t="shared" si="15"/>
        <v>0.65957446808510634</v>
      </c>
      <c r="L210" s="185">
        <v>2040607</v>
      </c>
    </row>
    <row r="211" spans="1:12" s="170" customFormat="1" ht="20.25" customHeight="1">
      <c r="A211" s="192"/>
      <c r="B211" s="191" t="s">
        <v>488</v>
      </c>
      <c r="C211" s="175">
        <v>0</v>
      </c>
      <c r="D211" s="175">
        <v>0</v>
      </c>
      <c r="E211" s="175"/>
      <c r="F211" s="175">
        <v>0</v>
      </c>
      <c r="G211" s="175">
        <v>0</v>
      </c>
      <c r="H211" s="176">
        <f t="shared" si="12"/>
        <v>0</v>
      </c>
      <c r="I211" s="176">
        <f t="shared" si="13"/>
        <v>0</v>
      </c>
      <c r="J211" s="176">
        <f t="shared" si="14"/>
        <v>0</v>
      </c>
      <c r="K211" s="176">
        <f t="shared" si="15"/>
        <v>0</v>
      </c>
      <c r="L211" s="185">
        <v>2040608</v>
      </c>
    </row>
    <row r="212" spans="1:12" s="170" customFormat="1" ht="20.25" customHeight="1">
      <c r="A212" s="192"/>
      <c r="B212" s="191" t="s">
        <v>489</v>
      </c>
      <c r="C212" s="175">
        <v>0</v>
      </c>
      <c r="D212" s="175">
        <v>41</v>
      </c>
      <c r="E212" s="175"/>
      <c r="F212" s="175">
        <v>41</v>
      </c>
      <c r="G212" s="175">
        <v>50</v>
      </c>
      <c r="H212" s="176">
        <f t="shared" si="12"/>
        <v>0</v>
      </c>
      <c r="I212" s="176">
        <f t="shared" si="13"/>
        <v>1.2195121951219512</v>
      </c>
      <c r="J212" s="176">
        <f t="shared" si="14"/>
        <v>0</v>
      </c>
      <c r="K212" s="176">
        <f t="shared" si="15"/>
        <v>1.2195121951219512</v>
      </c>
      <c r="L212" s="185">
        <v>2040610</v>
      </c>
    </row>
    <row r="213" spans="1:12" s="170" customFormat="1" ht="20.25" customHeight="1">
      <c r="A213" s="192"/>
      <c r="B213" s="191" t="s">
        <v>490</v>
      </c>
      <c r="C213" s="175">
        <v>0</v>
      </c>
      <c r="D213" s="175">
        <v>60</v>
      </c>
      <c r="E213" s="175"/>
      <c r="F213" s="175">
        <v>60</v>
      </c>
      <c r="G213" s="175">
        <v>32</v>
      </c>
      <c r="H213" s="176">
        <f t="shared" si="12"/>
        <v>0</v>
      </c>
      <c r="I213" s="176">
        <f t="shared" si="13"/>
        <v>0.53333333333333333</v>
      </c>
      <c r="J213" s="176">
        <f t="shared" si="14"/>
        <v>0</v>
      </c>
      <c r="K213" s="176">
        <f t="shared" si="15"/>
        <v>0.53333333333333333</v>
      </c>
      <c r="L213" s="185">
        <v>2040612</v>
      </c>
    </row>
    <row r="214" spans="1:12" s="170" customFormat="1" ht="20.25" customHeight="1">
      <c r="A214" s="192"/>
      <c r="B214" s="191" t="s">
        <v>403</v>
      </c>
      <c r="C214" s="175">
        <v>0</v>
      </c>
      <c r="D214" s="175">
        <v>0</v>
      </c>
      <c r="E214" s="175"/>
      <c r="F214" s="175">
        <v>0</v>
      </c>
      <c r="G214" s="175">
        <v>0</v>
      </c>
      <c r="H214" s="176">
        <f t="shared" si="12"/>
        <v>0</v>
      </c>
      <c r="I214" s="176">
        <f t="shared" si="13"/>
        <v>0</v>
      </c>
      <c r="J214" s="176">
        <f t="shared" si="14"/>
        <v>0</v>
      </c>
      <c r="K214" s="176">
        <f t="shared" si="15"/>
        <v>0</v>
      </c>
      <c r="L214" s="185">
        <v>2040613</v>
      </c>
    </row>
    <row r="215" spans="1:12" s="170" customFormat="1" ht="20.25" customHeight="1">
      <c r="A215" s="192"/>
      <c r="B215" s="191" t="s">
        <v>371</v>
      </c>
      <c r="C215" s="175">
        <v>0</v>
      </c>
      <c r="D215" s="175">
        <v>0</v>
      </c>
      <c r="E215" s="175"/>
      <c r="F215" s="175">
        <v>0</v>
      </c>
      <c r="G215" s="175">
        <v>0</v>
      </c>
      <c r="H215" s="176">
        <f t="shared" si="12"/>
        <v>0</v>
      </c>
      <c r="I215" s="176">
        <f t="shared" si="13"/>
        <v>0</v>
      </c>
      <c r="J215" s="176">
        <f t="shared" si="14"/>
        <v>0</v>
      </c>
      <c r="K215" s="176">
        <f t="shared" si="15"/>
        <v>0</v>
      </c>
      <c r="L215" s="185">
        <v>2040650</v>
      </c>
    </row>
    <row r="216" spans="1:12" s="170" customFormat="1" ht="20.25" customHeight="1">
      <c r="A216" s="192"/>
      <c r="B216" s="191" t="s">
        <v>491</v>
      </c>
      <c r="C216" s="175">
        <v>0</v>
      </c>
      <c r="D216" s="175">
        <v>0</v>
      </c>
      <c r="E216" s="175"/>
      <c r="F216" s="175">
        <v>0</v>
      </c>
      <c r="G216" s="175">
        <v>0</v>
      </c>
      <c r="H216" s="176">
        <f t="shared" si="12"/>
        <v>0</v>
      </c>
      <c r="I216" s="176">
        <f t="shared" si="13"/>
        <v>0</v>
      </c>
      <c r="J216" s="176">
        <f t="shared" si="14"/>
        <v>0</v>
      </c>
      <c r="K216" s="176">
        <f t="shared" si="15"/>
        <v>0</v>
      </c>
      <c r="L216" s="185">
        <v>2040699</v>
      </c>
    </row>
    <row r="217" spans="1:12" s="170" customFormat="1" ht="20.25" customHeight="1">
      <c r="A217" s="192"/>
      <c r="B217" s="191" t="s">
        <v>492</v>
      </c>
      <c r="C217" s="175">
        <v>0</v>
      </c>
      <c r="D217" s="175"/>
      <c r="E217" s="175"/>
      <c r="F217" s="175">
        <v>32</v>
      </c>
      <c r="G217" s="175">
        <v>103</v>
      </c>
      <c r="H217" s="176">
        <f t="shared" ref="H217:H1155" si="16">IF(C217=0,0,G217/C217)</f>
        <v>0</v>
      </c>
      <c r="I217" s="176">
        <f t="shared" ref="I217:I1155" si="17">IF(D217=0,0,G217/D217)</f>
        <v>0</v>
      </c>
      <c r="J217" s="176">
        <f t="shared" ref="J217:J1155" si="18">IF(E217=0,0,G217/E217)</f>
        <v>0</v>
      </c>
      <c r="K217" s="176">
        <f t="shared" ref="K217:K1155" si="19">IF(F217=0,0,G217/F217)</f>
        <v>3.21875</v>
      </c>
      <c r="L217" s="185">
        <v>20499</v>
      </c>
    </row>
    <row r="218" spans="1:12" s="170" customFormat="1" ht="20.25" customHeight="1">
      <c r="A218" s="192"/>
      <c r="B218" s="191" t="s">
        <v>493</v>
      </c>
      <c r="C218" s="175">
        <v>0</v>
      </c>
      <c r="D218" s="175"/>
      <c r="E218" s="175"/>
      <c r="F218" s="175">
        <v>0</v>
      </c>
      <c r="G218" s="175">
        <v>10</v>
      </c>
      <c r="H218" s="176">
        <f t="shared" si="16"/>
        <v>0</v>
      </c>
      <c r="I218" s="176">
        <f t="shared" si="17"/>
        <v>0</v>
      </c>
      <c r="J218" s="176">
        <f t="shared" si="18"/>
        <v>0</v>
      </c>
      <c r="K218" s="176">
        <f t="shared" si="19"/>
        <v>0</v>
      </c>
      <c r="L218" s="185">
        <v>2049902</v>
      </c>
    </row>
    <row r="219" spans="1:12" s="170" customFormat="1" ht="20.25" customHeight="1">
      <c r="A219" s="192"/>
      <c r="B219" s="191" t="s">
        <v>494</v>
      </c>
      <c r="C219" s="175">
        <v>0</v>
      </c>
      <c r="D219" s="175"/>
      <c r="E219" s="175"/>
      <c r="F219" s="175">
        <v>32</v>
      </c>
      <c r="G219" s="175">
        <v>93</v>
      </c>
      <c r="H219" s="176">
        <f t="shared" si="16"/>
        <v>0</v>
      </c>
      <c r="I219" s="176">
        <f t="shared" si="17"/>
        <v>0</v>
      </c>
      <c r="J219" s="176">
        <f t="shared" si="18"/>
        <v>0</v>
      </c>
      <c r="K219" s="176">
        <f t="shared" si="19"/>
        <v>2.90625</v>
      </c>
      <c r="L219" s="185">
        <v>2049999</v>
      </c>
    </row>
    <row r="220" spans="1:12" s="170" customFormat="1" ht="20.25" customHeight="1">
      <c r="A220" s="190" t="s">
        <v>495</v>
      </c>
      <c r="B220" s="191" t="s">
        <v>312</v>
      </c>
      <c r="C220" s="175">
        <v>0</v>
      </c>
      <c r="D220" s="175">
        <v>34607</v>
      </c>
      <c r="E220" s="175"/>
      <c r="F220" s="175">
        <v>34570</v>
      </c>
      <c r="G220" s="175">
        <v>37029</v>
      </c>
      <c r="H220" s="176">
        <f t="shared" si="16"/>
        <v>0</v>
      </c>
      <c r="I220" s="176">
        <f t="shared" si="17"/>
        <v>1.0699858410148235</v>
      </c>
      <c r="J220" s="176">
        <f t="shared" si="18"/>
        <v>0</v>
      </c>
      <c r="K220" s="176">
        <f t="shared" si="19"/>
        <v>1.0711310384726642</v>
      </c>
      <c r="L220" s="185">
        <v>205</v>
      </c>
    </row>
    <row r="221" spans="1:12" s="170" customFormat="1" ht="20.25" customHeight="1">
      <c r="A221" s="192"/>
      <c r="B221" s="191" t="s">
        <v>496</v>
      </c>
      <c r="C221" s="175">
        <v>0</v>
      </c>
      <c r="D221" s="175">
        <v>871</v>
      </c>
      <c r="E221" s="175"/>
      <c r="F221" s="175">
        <v>945</v>
      </c>
      <c r="G221" s="175">
        <v>969</v>
      </c>
      <c r="H221" s="176">
        <f t="shared" si="16"/>
        <v>0</v>
      </c>
      <c r="I221" s="176">
        <f t="shared" si="17"/>
        <v>1.1125143513203215</v>
      </c>
      <c r="J221" s="176">
        <f t="shared" si="18"/>
        <v>0</v>
      </c>
      <c r="K221" s="176">
        <f t="shared" si="19"/>
        <v>1.0253968253968253</v>
      </c>
      <c r="L221" s="185">
        <v>20501</v>
      </c>
    </row>
    <row r="222" spans="1:12" s="170" customFormat="1" ht="20.25" customHeight="1">
      <c r="A222" s="192"/>
      <c r="B222" s="191" t="s">
        <v>362</v>
      </c>
      <c r="C222" s="175">
        <v>0</v>
      </c>
      <c r="D222" s="175">
        <v>731</v>
      </c>
      <c r="E222" s="175"/>
      <c r="F222" s="175">
        <v>801</v>
      </c>
      <c r="G222" s="175">
        <v>783</v>
      </c>
      <c r="H222" s="176">
        <f t="shared" si="16"/>
        <v>0</v>
      </c>
      <c r="I222" s="176">
        <f t="shared" si="17"/>
        <v>1.0711354309165526</v>
      </c>
      <c r="J222" s="176">
        <f t="shared" si="18"/>
        <v>0</v>
      </c>
      <c r="K222" s="176">
        <f t="shared" si="19"/>
        <v>0.97752808988764039</v>
      </c>
      <c r="L222" s="185">
        <v>2050101</v>
      </c>
    </row>
    <row r="223" spans="1:12" s="170" customFormat="1" ht="20.25" customHeight="1">
      <c r="A223" s="192"/>
      <c r="B223" s="191" t="s">
        <v>363</v>
      </c>
      <c r="C223" s="175">
        <v>0</v>
      </c>
      <c r="D223" s="175">
        <v>140</v>
      </c>
      <c r="E223" s="175"/>
      <c r="F223" s="175">
        <v>144</v>
      </c>
      <c r="G223" s="175">
        <v>186</v>
      </c>
      <c r="H223" s="176">
        <f t="shared" si="16"/>
        <v>0</v>
      </c>
      <c r="I223" s="176">
        <f t="shared" si="17"/>
        <v>1.3285714285714285</v>
      </c>
      <c r="J223" s="176">
        <f t="shared" si="18"/>
        <v>0</v>
      </c>
      <c r="K223" s="176">
        <f t="shared" si="19"/>
        <v>1.2916666666666667</v>
      </c>
      <c r="L223" s="185">
        <v>2050102</v>
      </c>
    </row>
    <row r="224" spans="1:12" s="170" customFormat="1" ht="20.25" customHeight="1">
      <c r="A224" s="192"/>
      <c r="B224" s="191" t="s">
        <v>364</v>
      </c>
      <c r="C224" s="175">
        <v>0</v>
      </c>
      <c r="D224" s="175">
        <v>0</v>
      </c>
      <c r="E224" s="175"/>
      <c r="F224" s="175">
        <v>0</v>
      </c>
      <c r="G224" s="175">
        <v>0</v>
      </c>
      <c r="H224" s="176">
        <f t="shared" si="16"/>
        <v>0</v>
      </c>
      <c r="I224" s="176">
        <f t="shared" si="17"/>
        <v>0</v>
      </c>
      <c r="J224" s="176">
        <f t="shared" si="18"/>
        <v>0</v>
      </c>
      <c r="K224" s="176">
        <f t="shared" si="19"/>
        <v>0</v>
      </c>
      <c r="L224" s="185">
        <v>2050103</v>
      </c>
    </row>
    <row r="225" spans="1:12" s="170" customFormat="1" ht="20.25" customHeight="1">
      <c r="A225" s="192"/>
      <c r="B225" s="191" t="s">
        <v>497</v>
      </c>
      <c r="C225" s="175">
        <v>0</v>
      </c>
      <c r="D225" s="175">
        <v>0</v>
      </c>
      <c r="E225" s="175"/>
      <c r="F225" s="175">
        <v>0</v>
      </c>
      <c r="G225" s="175">
        <v>0</v>
      </c>
      <c r="H225" s="176">
        <f t="shared" si="16"/>
        <v>0</v>
      </c>
      <c r="I225" s="176">
        <f t="shared" si="17"/>
        <v>0</v>
      </c>
      <c r="J225" s="176">
        <f t="shared" si="18"/>
        <v>0</v>
      </c>
      <c r="K225" s="176">
        <f t="shared" si="19"/>
        <v>0</v>
      </c>
      <c r="L225" s="185">
        <v>2050199</v>
      </c>
    </row>
    <row r="226" spans="1:12" s="170" customFormat="1" ht="20.25" customHeight="1">
      <c r="A226" s="192"/>
      <c r="B226" s="191" t="s">
        <v>498</v>
      </c>
      <c r="C226" s="175">
        <v>0</v>
      </c>
      <c r="D226" s="175">
        <v>32766</v>
      </c>
      <c r="E226" s="175"/>
      <c r="F226" s="175">
        <v>32686</v>
      </c>
      <c r="G226" s="175">
        <v>35062</v>
      </c>
      <c r="H226" s="176">
        <f t="shared" si="16"/>
        <v>0</v>
      </c>
      <c r="I226" s="176">
        <f t="shared" si="17"/>
        <v>1.0700726362693036</v>
      </c>
      <c r="J226" s="176">
        <f t="shared" si="18"/>
        <v>0</v>
      </c>
      <c r="K226" s="176">
        <f t="shared" si="19"/>
        <v>1.0726916722755919</v>
      </c>
      <c r="L226" s="185">
        <v>20502</v>
      </c>
    </row>
    <row r="227" spans="1:12" s="170" customFormat="1" ht="20.25" customHeight="1">
      <c r="A227" s="192"/>
      <c r="B227" s="191" t="s">
        <v>499</v>
      </c>
      <c r="C227" s="175">
        <v>0</v>
      </c>
      <c r="D227" s="175">
        <v>1405</v>
      </c>
      <c r="E227" s="175"/>
      <c r="F227" s="175">
        <v>1405</v>
      </c>
      <c r="G227" s="175">
        <v>1850</v>
      </c>
      <c r="H227" s="176">
        <f t="shared" si="16"/>
        <v>0</v>
      </c>
      <c r="I227" s="176">
        <f t="shared" si="17"/>
        <v>1.3167259786476868</v>
      </c>
      <c r="J227" s="176">
        <f t="shared" si="18"/>
        <v>0</v>
      </c>
      <c r="K227" s="176">
        <f t="shared" si="19"/>
        <v>1.3167259786476868</v>
      </c>
      <c r="L227" s="185">
        <v>2050201</v>
      </c>
    </row>
    <row r="228" spans="1:12" s="170" customFormat="1" ht="20.25" customHeight="1">
      <c r="A228" s="192"/>
      <c r="B228" s="191" t="s">
        <v>500</v>
      </c>
      <c r="C228" s="175">
        <v>0</v>
      </c>
      <c r="D228" s="175">
        <v>16737</v>
      </c>
      <c r="E228" s="175"/>
      <c r="F228" s="175">
        <v>16700</v>
      </c>
      <c r="G228" s="175">
        <v>18795</v>
      </c>
      <c r="H228" s="176">
        <f t="shared" si="16"/>
        <v>0</v>
      </c>
      <c r="I228" s="176">
        <f t="shared" si="17"/>
        <v>1.122961104140527</v>
      </c>
      <c r="J228" s="176">
        <f t="shared" si="18"/>
        <v>0</v>
      </c>
      <c r="K228" s="176">
        <f t="shared" si="19"/>
        <v>1.1254491017964072</v>
      </c>
      <c r="L228" s="185">
        <v>2050202</v>
      </c>
    </row>
    <row r="229" spans="1:12" s="170" customFormat="1" ht="20.25" customHeight="1">
      <c r="A229" s="192"/>
      <c r="B229" s="191" t="s">
        <v>501</v>
      </c>
      <c r="C229" s="175">
        <v>0</v>
      </c>
      <c r="D229" s="175">
        <v>10565</v>
      </c>
      <c r="E229" s="175"/>
      <c r="F229" s="175">
        <v>10565</v>
      </c>
      <c r="G229" s="175">
        <v>10569</v>
      </c>
      <c r="H229" s="176">
        <f t="shared" si="16"/>
        <v>0</v>
      </c>
      <c r="I229" s="176">
        <f t="shared" si="17"/>
        <v>1.0003786086133459</v>
      </c>
      <c r="J229" s="176">
        <f t="shared" si="18"/>
        <v>0</v>
      </c>
      <c r="K229" s="176">
        <f t="shared" si="19"/>
        <v>1.0003786086133459</v>
      </c>
      <c r="L229" s="185">
        <v>2050203</v>
      </c>
    </row>
    <row r="230" spans="1:12" s="170" customFormat="1" ht="20.25" customHeight="1">
      <c r="A230" s="192"/>
      <c r="B230" s="191" t="s">
        <v>502</v>
      </c>
      <c r="C230" s="175">
        <v>0</v>
      </c>
      <c r="D230" s="175">
        <v>3960</v>
      </c>
      <c r="E230" s="175"/>
      <c r="F230" s="175">
        <v>3956</v>
      </c>
      <c r="G230" s="175">
        <v>3817</v>
      </c>
      <c r="H230" s="176">
        <f t="shared" si="16"/>
        <v>0</v>
      </c>
      <c r="I230" s="176">
        <f t="shared" si="17"/>
        <v>0.96388888888888891</v>
      </c>
      <c r="J230" s="176">
        <f t="shared" si="18"/>
        <v>0</v>
      </c>
      <c r="K230" s="176">
        <f t="shared" si="19"/>
        <v>0.96486349848331643</v>
      </c>
      <c r="L230" s="185">
        <v>2050204</v>
      </c>
    </row>
    <row r="231" spans="1:12" s="170" customFormat="1" ht="20.25" customHeight="1">
      <c r="A231" s="192"/>
      <c r="B231" s="191" t="s">
        <v>503</v>
      </c>
      <c r="C231" s="175">
        <v>0</v>
      </c>
      <c r="D231" s="175">
        <v>30</v>
      </c>
      <c r="E231" s="175"/>
      <c r="F231" s="175">
        <v>30</v>
      </c>
      <c r="G231" s="175">
        <v>0</v>
      </c>
      <c r="H231" s="176">
        <f t="shared" si="16"/>
        <v>0</v>
      </c>
      <c r="I231" s="176">
        <f t="shared" si="17"/>
        <v>0</v>
      </c>
      <c r="J231" s="176">
        <f t="shared" si="18"/>
        <v>0</v>
      </c>
      <c r="K231" s="176">
        <f t="shared" si="19"/>
        <v>0</v>
      </c>
      <c r="L231" s="185">
        <v>2050205</v>
      </c>
    </row>
    <row r="232" spans="1:12" s="170" customFormat="1" ht="20.25" customHeight="1">
      <c r="A232" s="192"/>
      <c r="B232" s="191" t="s">
        <v>504</v>
      </c>
      <c r="C232" s="175">
        <v>0</v>
      </c>
      <c r="D232" s="175">
        <v>69</v>
      </c>
      <c r="E232" s="175"/>
      <c r="F232" s="175">
        <v>30</v>
      </c>
      <c r="G232" s="175">
        <v>31</v>
      </c>
      <c r="H232" s="176">
        <f t="shared" si="16"/>
        <v>0</v>
      </c>
      <c r="I232" s="176">
        <f t="shared" si="17"/>
        <v>0.44927536231884058</v>
      </c>
      <c r="J232" s="176">
        <f t="shared" si="18"/>
        <v>0</v>
      </c>
      <c r="K232" s="176">
        <f t="shared" si="19"/>
        <v>1.0333333333333334</v>
      </c>
      <c r="L232" s="185">
        <v>2050299</v>
      </c>
    </row>
    <row r="233" spans="1:12" s="170" customFormat="1" ht="20.25" customHeight="1">
      <c r="A233" s="192"/>
      <c r="B233" s="191" t="s">
        <v>505</v>
      </c>
      <c r="C233" s="175">
        <v>0</v>
      </c>
      <c r="D233" s="175">
        <v>706</v>
      </c>
      <c r="E233" s="175"/>
      <c r="F233" s="175">
        <v>678</v>
      </c>
      <c r="G233" s="175">
        <v>613</v>
      </c>
      <c r="H233" s="176">
        <f t="shared" si="16"/>
        <v>0</v>
      </c>
      <c r="I233" s="176">
        <f t="shared" si="17"/>
        <v>0.86827195467422091</v>
      </c>
      <c r="J233" s="176">
        <f t="shared" si="18"/>
        <v>0</v>
      </c>
      <c r="K233" s="176">
        <f t="shared" si="19"/>
        <v>0.90412979351032452</v>
      </c>
      <c r="L233" s="185">
        <v>20503</v>
      </c>
    </row>
    <row r="234" spans="1:12" s="170" customFormat="1" ht="20.25" customHeight="1">
      <c r="A234" s="192"/>
      <c r="B234" s="191" t="s">
        <v>506</v>
      </c>
      <c r="C234" s="175">
        <v>0</v>
      </c>
      <c r="D234" s="175"/>
      <c r="E234" s="175"/>
      <c r="F234" s="175">
        <v>0</v>
      </c>
      <c r="G234" s="175"/>
      <c r="H234" s="176">
        <f t="shared" si="16"/>
        <v>0</v>
      </c>
      <c r="I234" s="176">
        <f t="shared" si="17"/>
        <v>0</v>
      </c>
      <c r="J234" s="176">
        <f t="shared" si="18"/>
        <v>0</v>
      </c>
      <c r="K234" s="176">
        <f t="shared" si="19"/>
        <v>0</v>
      </c>
      <c r="L234" s="185">
        <v>2050301</v>
      </c>
    </row>
    <row r="235" spans="1:12" s="170" customFormat="1" ht="20.25" customHeight="1">
      <c r="A235" s="192"/>
      <c r="B235" s="191" t="s">
        <v>507</v>
      </c>
      <c r="C235" s="175">
        <v>0</v>
      </c>
      <c r="D235" s="175">
        <v>706</v>
      </c>
      <c r="E235" s="175"/>
      <c r="F235" s="175">
        <v>678</v>
      </c>
      <c r="G235" s="175">
        <v>613</v>
      </c>
      <c r="H235" s="176">
        <f t="shared" si="16"/>
        <v>0</v>
      </c>
      <c r="I235" s="176">
        <f t="shared" si="17"/>
        <v>0.86827195467422091</v>
      </c>
      <c r="J235" s="176">
        <f t="shared" si="18"/>
        <v>0</v>
      </c>
      <c r="K235" s="176">
        <f t="shared" si="19"/>
        <v>0.90412979351032452</v>
      </c>
      <c r="L235" s="185">
        <v>2050302</v>
      </c>
    </row>
    <row r="236" spans="1:12" s="170" customFormat="1" ht="20.25" customHeight="1">
      <c r="A236" s="192"/>
      <c r="B236" s="191" t="s">
        <v>508</v>
      </c>
      <c r="C236" s="175">
        <v>0</v>
      </c>
      <c r="D236" s="175"/>
      <c r="E236" s="175"/>
      <c r="F236" s="175">
        <v>0</v>
      </c>
      <c r="G236" s="175"/>
      <c r="H236" s="176">
        <f t="shared" si="16"/>
        <v>0</v>
      </c>
      <c r="I236" s="176">
        <f t="shared" si="17"/>
        <v>0</v>
      </c>
      <c r="J236" s="176">
        <f t="shared" si="18"/>
        <v>0</v>
      </c>
      <c r="K236" s="176">
        <f t="shared" si="19"/>
        <v>0</v>
      </c>
      <c r="L236" s="185">
        <v>2050303</v>
      </c>
    </row>
    <row r="237" spans="1:12" s="170" customFormat="1" ht="20.25" customHeight="1">
      <c r="A237" s="192"/>
      <c r="B237" s="191" t="s">
        <v>509</v>
      </c>
      <c r="C237" s="175">
        <v>0</v>
      </c>
      <c r="D237" s="175"/>
      <c r="E237" s="175"/>
      <c r="F237" s="175">
        <v>0</v>
      </c>
      <c r="G237" s="175"/>
      <c r="H237" s="176">
        <f t="shared" si="16"/>
        <v>0</v>
      </c>
      <c r="I237" s="176">
        <f t="shared" si="17"/>
        <v>0</v>
      </c>
      <c r="J237" s="176">
        <f t="shared" si="18"/>
        <v>0</v>
      </c>
      <c r="K237" s="176">
        <f t="shared" si="19"/>
        <v>0</v>
      </c>
      <c r="L237" s="185">
        <v>2050305</v>
      </c>
    </row>
    <row r="238" spans="1:12" s="170" customFormat="1" ht="20.25" customHeight="1">
      <c r="A238" s="192"/>
      <c r="B238" s="191" t="s">
        <v>510</v>
      </c>
      <c r="C238" s="175">
        <v>0</v>
      </c>
      <c r="D238" s="175"/>
      <c r="E238" s="175"/>
      <c r="F238" s="175">
        <v>0</v>
      </c>
      <c r="G238" s="175"/>
      <c r="H238" s="176">
        <f t="shared" si="16"/>
        <v>0</v>
      </c>
      <c r="I238" s="176">
        <f t="shared" si="17"/>
        <v>0</v>
      </c>
      <c r="J238" s="176">
        <f t="shared" si="18"/>
        <v>0</v>
      </c>
      <c r="K238" s="176">
        <f t="shared" si="19"/>
        <v>0</v>
      </c>
      <c r="L238" s="185">
        <v>2050399</v>
      </c>
    </row>
    <row r="239" spans="1:12" s="170" customFormat="1" ht="20.25" customHeight="1">
      <c r="A239" s="192"/>
      <c r="B239" s="191" t="s">
        <v>511</v>
      </c>
      <c r="C239" s="175">
        <v>0</v>
      </c>
      <c r="D239" s="175"/>
      <c r="E239" s="175"/>
      <c r="F239" s="175"/>
      <c r="G239" s="175"/>
      <c r="H239" s="176">
        <f t="shared" si="16"/>
        <v>0</v>
      </c>
      <c r="I239" s="176">
        <f t="shared" si="17"/>
        <v>0</v>
      </c>
      <c r="J239" s="176">
        <f t="shared" si="18"/>
        <v>0</v>
      </c>
      <c r="K239" s="176">
        <f t="shared" si="19"/>
        <v>0</v>
      </c>
      <c r="L239" s="185">
        <v>20504</v>
      </c>
    </row>
    <row r="240" spans="1:12" s="170" customFormat="1" ht="20.25" customHeight="1">
      <c r="A240" s="192"/>
      <c r="B240" s="191" t="s">
        <v>512</v>
      </c>
      <c r="C240" s="175">
        <v>0</v>
      </c>
      <c r="D240" s="175"/>
      <c r="E240" s="175"/>
      <c r="F240" s="175"/>
      <c r="G240" s="175"/>
      <c r="H240" s="176">
        <f t="shared" si="16"/>
        <v>0</v>
      </c>
      <c r="I240" s="176">
        <f t="shared" si="17"/>
        <v>0</v>
      </c>
      <c r="J240" s="176">
        <f t="shared" si="18"/>
        <v>0</v>
      </c>
      <c r="K240" s="176">
        <f t="shared" si="19"/>
        <v>0</v>
      </c>
      <c r="L240" s="185">
        <v>2050401</v>
      </c>
    </row>
    <row r="241" spans="1:12" s="170" customFormat="1" ht="20.25" customHeight="1">
      <c r="A241" s="192"/>
      <c r="B241" s="191" t="s">
        <v>513</v>
      </c>
      <c r="C241" s="175">
        <v>0</v>
      </c>
      <c r="D241" s="175"/>
      <c r="E241" s="175"/>
      <c r="F241" s="175"/>
      <c r="G241" s="175"/>
      <c r="H241" s="176">
        <f t="shared" si="16"/>
        <v>0</v>
      </c>
      <c r="I241" s="176">
        <f t="shared" si="17"/>
        <v>0</v>
      </c>
      <c r="J241" s="176">
        <f t="shared" si="18"/>
        <v>0</v>
      </c>
      <c r="K241" s="176">
        <f t="shared" si="19"/>
        <v>0</v>
      </c>
      <c r="L241" s="185">
        <v>2050402</v>
      </c>
    </row>
    <row r="242" spans="1:12" s="170" customFormat="1" ht="20.25" customHeight="1">
      <c r="A242" s="192"/>
      <c r="B242" s="191" t="s">
        <v>514</v>
      </c>
      <c r="C242" s="175">
        <v>0</v>
      </c>
      <c r="D242" s="175"/>
      <c r="E242" s="175"/>
      <c r="F242" s="175"/>
      <c r="G242" s="175"/>
      <c r="H242" s="176">
        <f t="shared" si="16"/>
        <v>0</v>
      </c>
      <c r="I242" s="176">
        <f t="shared" si="17"/>
        <v>0</v>
      </c>
      <c r="J242" s="176">
        <f t="shared" si="18"/>
        <v>0</v>
      </c>
      <c r="K242" s="176">
        <f t="shared" si="19"/>
        <v>0</v>
      </c>
      <c r="L242" s="185">
        <v>2050403</v>
      </c>
    </row>
    <row r="243" spans="1:12" s="170" customFormat="1" ht="20.25" customHeight="1">
      <c r="A243" s="192"/>
      <c r="B243" s="191" t="s">
        <v>515</v>
      </c>
      <c r="C243" s="175">
        <v>0</v>
      </c>
      <c r="D243" s="175"/>
      <c r="E243" s="175"/>
      <c r="F243" s="175"/>
      <c r="G243" s="175"/>
      <c r="H243" s="176">
        <f t="shared" si="16"/>
        <v>0</v>
      </c>
      <c r="I243" s="176">
        <f t="shared" si="17"/>
        <v>0</v>
      </c>
      <c r="J243" s="176">
        <f t="shared" si="18"/>
        <v>0</v>
      </c>
      <c r="K243" s="176">
        <f t="shared" si="19"/>
        <v>0</v>
      </c>
      <c r="L243" s="185">
        <v>2050404</v>
      </c>
    </row>
    <row r="244" spans="1:12" s="170" customFormat="1" ht="20.25" customHeight="1">
      <c r="A244" s="192"/>
      <c r="B244" s="191" t="s">
        <v>516</v>
      </c>
      <c r="C244" s="175">
        <v>0</v>
      </c>
      <c r="D244" s="175"/>
      <c r="E244" s="175"/>
      <c r="F244" s="175"/>
      <c r="G244" s="175"/>
      <c r="H244" s="176">
        <f t="shared" si="16"/>
        <v>0</v>
      </c>
      <c r="I244" s="176">
        <f t="shared" si="17"/>
        <v>0</v>
      </c>
      <c r="J244" s="176">
        <f t="shared" si="18"/>
        <v>0</v>
      </c>
      <c r="K244" s="176">
        <f t="shared" si="19"/>
        <v>0</v>
      </c>
      <c r="L244" s="185">
        <v>2050499</v>
      </c>
    </row>
    <row r="245" spans="1:12" s="170" customFormat="1" ht="20.25" customHeight="1">
      <c r="A245" s="192"/>
      <c r="B245" s="191" t="s">
        <v>517</v>
      </c>
      <c r="C245" s="175">
        <v>0</v>
      </c>
      <c r="D245" s="175"/>
      <c r="E245" s="175"/>
      <c r="F245" s="175"/>
      <c r="G245" s="175"/>
      <c r="H245" s="176">
        <f t="shared" si="16"/>
        <v>0</v>
      </c>
      <c r="I245" s="176">
        <f t="shared" si="17"/>
        <v>0</v>
      </c>
      <c r="J245" s="176">
        <f t="shared" si="18"/>
        <v>0</v>
      </c>
      <c r="K245" s="176">
        <f t="shared" si="19"/>
        <v>0</v>
      </c>
      <c r="L245" s="185">
        <v>20505</v>
      </c>
    </row>
    <row r="246" spans="1:12" s="170" customFormat="1" ht="20.25" customHeight="1">
      <c r="A246" s="192"/>
      <c r="B246" s="191" t="s">
        <v>518</v>
      </c>
      <c r="C246" s="175">
        <v>0</v>
      </c>
      <c r="D246" s="175"/>
      <c r="E246" s="175"/>
      <c r="F246" s="175"/>
      <c r="G246" s="175"/>
      <c r="H246" s="176">
        <f t="shared" si="16"/>
        <v>0</v>
      </c>
      <c r="I246" s="176">
        <f t="shared" si="17"/>
        <v>0</v>
      </c>
      <c r="J246" s="176">
        <f t="shared" si="18"/>
        <v>0</v>
      </c>
      <c r="K246" s="176">
        <f t="shared" si="19"/>
        <v>0</v>
      </c>
      <c r="L246" s="185">
        <v>2050501</v>
      </c>
    </row>
    <row r="247" spans="1:12" s="170" customFormat="1" ht="20.25" customHeight="1">
      <c r="A247" s="192"/>
      <c r="B247" s="191" t="s">
        <v>519</v>
      </c>
      <c r="C247" s="175">
        <v>0</v>
      </c>
      <c r="D247" s="175"/>
      <c r="E247" s="175"/>
      <c r="F247" s="175"/>
      <c r="G247" s="175"/>
      <c r="H247" s="176">
        <f t="shared" si="16"/>
        <v>0</v>
      </c>
      <c r="I247" s="176">
        <f t="shared" si="17"/>
        <v>0</v>
      </c>
      <c r="J247" s="176">
        <f t="shared" si="18"/>
        <v>0</v>
      </c>
      <c r="K247" s="176">
        <f t="shared" si="19"/>
        <v>0</v>
      </c>
      <c r="L247" s="185">
        <v>2050502</v>
      </c>
    </row>
    <row r="248" spans="1:12" s="170" customFormat="1" ht="20.25" customHeight="1">
      <c r="A248" s="192"/>
      <c r="B248" s="191" t="s">
        <v>520</v>
      </c>
      <c r="C248" s="175">
        <v>0</v>
      </c>
      <c r="D248" s="175"/>
      <c r="E248" s="175"/>
      <c r="F248" s="175"/>
      <c r="G248" s="175"/>
      <c r="H248" s="176">
        <f t="shared" si="16"/>
        <v>0</v>
      </c>
      <c r="I248" s="176">
        <f t="shared" si="17"/>
        <v>0</v>
      </c>
      <c r="J248" s="176">
        <f t="shared" si="18"/>
        <v>0</v>
      </c>
      <c r="K248" s="176">
        <f t="shared" si="19"/>
        <v>0</v>
      </c>
      <c r="L248" s="185">
        <v>2050599</v>
      </c>
    </row>
    <row r="249" spans="1:12" s="170" customFormat="1" ht="20.25" customHeight="1">
      <c r="A249" s="192"/>
      <c r="B249" s="191" t="s">
        <v>521</v>
      </c>
      <c r="C249" s="175">
        <v>0</v>
      </c>
      <c r="D249" s="175"/>
      <c r="E249" s="175"/>
      <c r="F249" s="175"/>
      <c r="G249" s="175"/>
      <c r="H249" s="176">
        <f t="shared" si="16"/>
        <v>0</v>
      </c>
      <c r="I249" s="176">
        <f t="shared" si="17"/>
        <v>0</v>
      </c>
      <c r="J249" s="176">
        <f t="shared" si="18"/>
        <v>0</v>
      </c>
      <c r="K249" s="176">
        <f t="shared" si="19"/>
        <v>0</v>
      </c>
      <c r="L249" s="185">
        <v>20506</v>
      </c>
    </row>
    <row r="250" spans="1:12" s="170" customFormat="1" ht="20.25" customHeight="1">
      <c r="A250" s="192"/>
      <c r="B250" s="191" t="s">
        <v>522</v>
      </c>
      <c r="C250" s="175">
        <v>0</v>
      </c>
      <c r="D250" s="175"/>
      <c r="E250" s="175"/>
      <c r="F250" s="175"/>
      <c r="G250" s="175"/>
      <c r="H250" s="176">
        <f t="shared" si="16"/>
        <v>0</v>
      </c>
      <c r="I250" s="176">
        <f t="shared" si="17"/>
        <v>0</v>
      </c>
      <c r="J250" s="176">
        <f t="shared" si="18"/>
        <v>0</v>
      </c>
      <c r="K250" s="176">
        <f t="shared" si="19"/>
        <v>0</v>
      </c>
      <c r="L250" s="185">
        <v>2050601</v>
      </c>
    </row>
    <row r="251" spans="1:12" s="170" customFormat="1" ht="20.25" customHeight="1">
      <c r="A251" s="192"/>
      <c r="B251" s="191" t="s">
        <v>523</v>
      </c>
      <c r="C251" s="175">
        <v>0</v>
      </c>
      <c r="D251" s="175"/>
      <c r="E251" s="175"/>
      <c r="F251" s="175"/>
      <c r="G251" s="175"/>
      <c r="H251" s="176">
        <f t="shared" si="16"/>
        <v>0</v>
      </c>
      <c r="I251" s="176">
        <f t="shared" si="17"/>
        <v>0</v>
      </c>
      <c r="J251" s="176">
        <f t="shared" si="18"/>
        <v>0</v>
      </c>
      <c r="K251" s="176">
        <f t="shared" si="19"/>
        <v>0</v>
      </c>
      <c r="L251" s="185">
        <v>2050602</v>
      </c>
    </row>
    <row r="252" spans="1:12" s="170" customFormat="1" ht="20.25" customHeight="1">
      <c r="A252" s="192"/>
      <c r="B252" s="191" t="s">
        <v>524</v>
      </c>
      <c r="C252" s="175">
        <v>0</v>
      </c>
      <c r="D252" s="175"/>
      <c r="E252" s="175"/>
      <c r="F252" s="175"/>
      <c r="G252" s="175"/>
      <c r="H252" s="176">
        <f t="shared" si="16"/>
        <v>0</v>
      </c>
      <c r="I252" s="176">
        <f t="shared" si="17"/>
        <v>0</v>
      </c>
      <c r="J252" s="176">
        <f t="shared" si="18"/>
        <v>0</v>
      </c>
      <c r="K252" s="176">
        <f t="shared" si="19"/>
        <v>0</v>
      </c>
      <c r="L252" s="185">
        <v>2050699</v>
      </c>
    </row>
    <row r="253" spans="1:12" s="170" customFormat="1" ht="20.25" customHeight="1">
      <c r="A253" s="192"/>
      <c r="B253" s="191" t="s">
        <v>525</v>
      </c>
      <c r="C253" s="175">
        <v>0</v>
      </c>
      <c r="D253" s="175">
        <v>73</v>
      </c>
      <c r="E253" s="175"/>
      <c r="F253" s="175">
        <v>80</v>
      </c>
      <c r="G253" s="175">
        <v>70</v>
      </c>
      <c r="H253" s="176">
        <f t="shared" si="16"/>
        <v>0</v>
      </c>
      <c r="I253" s="176">
        <f t="shared" si="17"/>
        <v>0.95890410958904104</v>
      </c>
      <c r="J253" s="176">
        <f t="shared" si="18"/>
        <v>0</v>
      </c>
      <c r="K253" s="176">
        <f t="shared" si="19"/>
        <v>0.875</v>
      </c>
      <c r="L253" s="185">
        <v>20507</v>
      </c>
    </row>
    <row r="254" spans="1:12" s="170" customFormat="1" ht="20.25" customHeight="1">
      <c r="A254" s="192"/>
      <c r="B254" s="191" t="s">
        <v>526</v>
      </c>
      <c r="C254" s="175">
        <v>0</v>
      </c>
      <c r="D254" s="175">
        <v>73</v>
      </c>
      <c r="E254" s="175"/>
      <c r="F254" s="175">
        <v>80</v>
      </c>
      <c r="G254" s="175">
        <v>70</v>
      </c>
      <c r="H254" s="176">
        <f t="shared" si="16"/>
        <v>0</v>
      </c>
      <c r="I254" s="176">
        <f t="shared" si="17"/>
        <v>0.95890410958904104</v>
      </c>
      <c r="J254" s="176">
        <f t="shared" si="18"/>
        <v>0</v>
      </c>
      <c r="K254" s="176">
        <f t="shared" si="19"/>
        <v>0.875</v>
      </c>
      <c r="L254" s="185">
        <v>2050701</v>
      </c>
    </row>
    <row r="255" spans="1:12" s="170" customFormat="1" ht="20.25" customHeight="1">
      <c r="A255" s="192"/>
      <c r="B255" s="191" t="s">
        <v>527</v>
      </c>
      <c r="C255" s="175">
        <v>0</v>
      </c>
      <c r="D255" s="175"/>
      <c r="E255" s="175"/>
      <c r="F255" s="175">
        <v>0</v>
      </c>
      <c r="G255" s="175"/>
      <c r="H255" s="176">
        <f t="shared" si="16"/>
        <v>0</v>
      </c>
      <c r="I255" s="176">
        <f t="shared" si="17"/>
        <v>0</v>
      </c>
      <c r="J255" s="176">
        <f t="shared" si="18"/>
        <v>0</v>
      </c>
      <c r="K255" s="176">
        <f t="shared" si="19"/>
        <v>0</v>
      </c>
      <c r="L255" s="185">
        <v>2050702</v>
      </c>
    </row>
    <row r="256" spans="1:12" s="170" customFormat="1" ht="20.25" customHeight="1">
      <c r="A256" s="192"/>
      <c r="B256" s="191" t="s">
        <v>528</v>
      </c>
      <c r="C256" s="175">
        <v>0</v>
      </c>
      <c r="D256" s="175"/>
      <c r="E256" s="175"/>
      <c r="F256" s="175">
        <v>0</v>
      </c>
      <c r="G256" s="175"/>
      <c r="H256" s="176">
        <f t="shared" si="16"/>
        <v>0</v>
      </c>
      <c r="I256" s="176">
        <f t="shared" si="17"/>
        <v>0</v>
      </c>
      <c r="J256" s="176">
        <f t="shared" si="18"/>
        <v>0</v>
      </c>
      <c r="K256" s="176">
        <f t="shared" si="19"/>
        <v>0</v>
      </c>
      <c r="L256" s="185">
        <v>2050799</v>
      </c>
    </row>
    <row r="257" spans="1:12" s="170" customFormat="1" ht="20.25" customHeight="1">
      <c r="A257" s="192"/>
      <c r="B257" s="191" t="s">
        <v>529</v>
      </c>
      <c r="C257" s="175">
        <v>0</v>
      </c>
      <c r="D257" s="175">
        <v>191</v>
      </c>
      <c r="E257" s="175"/>
      <c r="F257" s="175">
        <v>181</v>
      </c>
      <c r="G257" s="175">
        <v>192</v>
      </c>
      <c r="H257" s="176">
        <f t="shared" si="16"/>
        <v>0</v>
      </c>
      <c r="I257" s="176">
        <f t="shared" si="17"/>
        <v>1.0052356020942408</v>
      </c>
      <c r="J257" s="176">
        <f t="shared" si="18"/>
        <v>0</v>
      </c>
      <c r="K257" s="176">
        <f t="shared" si="19"/>
        <v>1.0607734806629834</v>
      </c>
      <c r="L257" s="185">
        <v>20508</v>
      </c>
    </row>
    <row r="258" spans="1:12" s="170" customFormat="1" ht="20.25" customHeight="1">
      <c r="A258" s="192"/>
      <c r="B258" s="191" t="s">
        <v>530</v>
      </c>
      <c r="C258" s="175">
        <v>0</v>
      </c>
      <c r="D258" s="175"/>
      <c r="E258" s="175"/>
      <c r="F258" s="175">
        <v>0</v>
      </c>
      <c r="G258" s="175">
        <v>5</v>
      </c>
      <c r="H258" s="176">
        <f t="shared" si="16"/>
        <v>0</v>
      </c>
      <c r="I258" s="176">
        <f t="shared" si="17"/>
        <v>0</v>
      </c>
      <c r="J258" s="176">
        <f t="shared" si="18"/>
        <v>0</v>
      </c>
      <c r="K258" s="176">
        <f t="shared" si="19"/>
        <v>0</v>
      </c>
      <c r="L258" s="185">
        <v>2050801</v>
      </c>
    </row>
    <row r="259" spans="1:12" s="170" customFormat="1" ht="20.25" customHeight="1">
      <c r="A259" s="192"/>
      <c r="B259" s="191" t="s">
        <v>531</v>
      </c>
      <c r="C259" s="175">
        <v>0</v>
      </c>
      <c r="D259" s="175">
        <v>191</v>
      </c>
      <c r="E259" s="175"/>
      <c r="F259" s="175">
        <v>181</v>
      </c>
      <c r="G259" s="175">
        <v>187</v>
      </c>
      <c r="H259" s="176">
        <f t="shared" si="16"/>
        <v>0</v>
      </c>
      <c r="I259" s="176">
        <f t="shared" si="17"/>
        <v>0.97905759162303663</v>
      </c>
      <c r="J259" s="176">
        <f t="shared" si="18"/>
        <v>0</v>
      </c>
      <c r="K259" s="176">
        <f t="shared" si="19"/>
        <v>1.0331491712707181</v>
      </c>
      <c r="L259" s="185">
        <v>2050802</v>
      </c>
    </row>
    <row r="260" spans="1:12" s="170" customFormat="1" ht="20.25" customHeight="1">
      <c r="A260" s="192"/>
      <c r="B260" s="191" t="s">
        <v>532</v>
      </c>
      <c r="C260" s="175">
        <v>0</v>
      </c>
      <c r="D260" s="175"/>
      <c r="E260" s="175"/>
      <c r="F260" s="175">
        <v>0</v>
      </c>
      <c r="G260" s="175"/>
      <c r="H260" s="176">
        <f t="shared" si="16"/>
        <v>0</v>
      </c>
      <c r="I260" s="176">
        <f t="shared" si="17"/>
        <v>0</v>
      </c>
      <c r="J260" s="176">
        <f t="shared" si="18"/>
        <v>0</v>
      </c>
      <c r="K260" s="176">
        <f t="shared" si="19"/>
        <v>0</v>
      </c>
      <c r="L260" s="185">
        <v>2050803</v>
      </c>
    </row>
    <row r="261" spans="1:12" s="170" customFormat="1" ht="20.25" customHeight="1">
      <c r="A261" s="192"/>
      <c r="B261" s="191" t="s">
        <v>533</v>
      </c>
      <c r="C261" s="175">
        <v>0</v>
      </c>
      <c r="D261" s="175"/>
      <c r="E261" s="175"/>
      <c r="F261" s="175">
        <v>0</v>
      </c>
      <c r="G261" s="175"/>
      <c r="H261" s="176">
        <f t="shared" si="16"/>
        <v>0</v>
      </c>
      <c r="I261" s="176">
        <f t="shared" si="17"/>
        <v>0</v>
      </c>
      <c r="J261" s="176">
        <f t="shared" si="18"/>
        <v>0</v>
      </c>
      <c r="K261" s="176">
        <f t="shared" si="19"/>
        <v>0</v>
      </c>
      <c r="L261" s="185">
        <v>2050804</v>
      </c>
    </row>
    <row r="262" spans="1:12" s="170" customFormat="1" ht="20.25" customHeight="1">
      <c r="A262" s="192"/>
      <c r="B262" s="191" t="s">
        <v>534</v>
      </c>
      <c r="C262" s="175">
        <v>0</v>
      </c>
      <c r="D262" s="175"/>
      <c r="E262" s="175"/>
      <c r="F262" s="175">
        <v>0</v>
      </c>
      <c r="G262" s="175"/>
      <c r="H262" s="176">
        <f t="shared" si="16"/>
        <v>0</v>
      </c>
      <c r="I262" s="176">
        <f t="shared" si="17"/>
        <v>0</v>
      </c>
      <c r="J262" s="176">
        <f t="shared" si="18"/>
        <v>0</v>
      </c>
      <c r="K262" s="176">
        <f t="shared" si="19"/>
        <v>0</v>
      </c>
      <c r="L262" s="185">
        <v>2050899</v>
      </c>
    </row>
    <row r="263" spans="1:12" s="170" customFormat="1" ht="20.25" customHeight="1">
      <c r="A263" s="192"/>
      <c r="B263" s="191" t="s">
        <v>535</v>
      </c>
      <c r="C263" s="175">
        <v>0</v>
      </c>
      <c r="D263" s="175"/>
      <c r="E263" s="175"/>
      <c r="F263" s="175"/>
      <c r="G263" s="175">
        <v>123</v>
      </c>
      <c r="H263" s="176">
        <f t="shared" si="16"/>
        <v>0</v>
      </c>
      <c r="I263" s="176">
        <f t="shared" si="17"/>
        <v>0</v>
      </c>
      <c r="J263" s="176">
        <f t="shared" si="18"/>
        <v>0</v>
      </c>
      <c r="K263" s="176">
        <f t="shared" si="19"/>
        <v>0</v>
      </c>
      <c r="L263" s="185">
        <v>20509</v>
      </c>
    </row>
    <row r="264" spans="1:12" s="170" customFormat="1" ht="20.25" customHeight="1">
      <c r="A264" s="192"/>
      <c r="B264" s="191" t="s">
        <v>536</v>
      </c>
      <c r="C264" s="175">
        <v>0</v>
      </c>
      <c r="D264" s="175"/>
      <c r="E264" s="175"/>
      <c r="F264" s="175"/>
      <c r="G264" s="175"/>
      <c r="H264" s="176">
        <f t="shared" si="16"/>
        <v>0</v>
      </c>
      <c r="I264" s="176">
        <f t="shared" si="17"/>
        <v>0</v>
      </c>
      <c r="J264" s="176">
        <f t="shared" si="18"/>
        <v>0</v>
      </c>
      <c r="K264" s="176">
        <f t="shared" si="19"/>
        <v>0</v>
      </c>
      <c r="L264" s="185">
        <v>2050901</v>
      </c>
    </row>
    <row r="265" spans="1:12" s="170" customFormat="1" ht="20.25" customHeight="1">
      <c r="A265" s="192"/>
      <c r="B265" s="191" t="s">
        <v>537</v>
      </c>
      <c r="C265" s="175">
        <v>0</v>
      </c>
      <c r="D265" s="175"/>
      <c r="E265" s="175"/>
      <c r="F265" s="175"/>
      <c r="G265" s="175"/>
      <c r="H265" s="176">
        <f t="shared" si="16"/>
        <v>0</v>
      </c>
      <c r="I265" s="176">
        <f t="shared" si="17"/>
        <v>0</v>
      </c>
      <c r="J265" s="176">
        <f t="shared" si="18"/>
        <v>0</v>
      </c>
      <c r="K265" s="176">
        <f t="shared" si="19"/>
        <v>0</v>
      </c>
      <c r="L265" s="185">
        <v>2050902</v>
      </c>
    </row>
    <row r="266" spans="1:12" s="170" customFormat="1" ht="20.25" customHeight="1">
      <c r="A266" s="192"/>
      <c r="B266" s="191" t="s">
        <v>538</v>
      </c>
      <c r="C266" s="175">
        <v>0</v>
      </c>
      <c r="D266" s="175"/>
      <c r="E266" s="175"/>
      <c r="F266" s="175"/>
      <c r="G266" s="175"/>
      <c r="H266" s="176">
        <f t="shared" si="16"/>
        <v>0</v>
      </c>
      <c r="I266" s="176">
        <f t="shared" si="17"/>
        <v>0</v>
      </c>
      <c r="J266" s="176">
        <f t="shared" si="18"/>
        <v>0</v>
      </c>
      <c r="K266" s="176">
        <f t="shared" si="19"/>
        <v>0</v>
      </c>
      <c r="L266" s="185">
        <v>2050903</v>
      </c>
    </row>
    <row r="267" spans="1:12" s="170" customFormat="1" ht="20.25" customHeight="1">
      <c r="A267" s="192"/>
      <c r="B267" s="191" t="s">
        <v>539</v>
      </c>
      <c r="C267" s="175">
        <v>0</v>
      </c>
      <c r="D267" s="175"/>
      <c r="E267" s="175"/>
      <c r="F267" s="175"/>
      <c r="G267" s="175"/>
      <c r="H267" s="176">
        <f t="shared" si="16"/>
        <v>0</v>
      </c>
      <c r="I267" s="176">
        <f t="shared" si="17"/>
        <v>0</v>
      </c>
      <c r="J267" s="176">
        <f t="shared" si="18"/>
        <v>0</v>
      </c>
      <c r="K267" s="176">
        <f t="shared" si="19"/>
        <v>0</v>
      </c>
      <c r="L267" s="185">
        <v>2050904</v>
      </c>
    </row>
    <row r="268" spans="1:12" s="170" customFormat="1" ht="20.25" customHeight="1">
      <c r="A268" s="192"/>
      <c r="B268" s="191" t="s">
        <v>540</v>
      </c>
      <c r="C268" s="175">
        <v>0</v>
      </c>
      <c r="D268" s="175"/>
      <c r="E268" s="175"/>
      <c r="F268" s="175"/>
      <c r="G268" s="175"/>
      <c r="H268" s="176">
        <f t="shared" si="16"/>
        <v>0</v>
      </c>
      <c r="I268" s="176">
        <f t="shared" si="17"/>
        <v>0</v>
      </c>
      <c r="J268" s="176">
        <f t="shared" si="18"/>
        <v>0</v>
      </c>
      <c r="K268" s="176">
        <f t="shared" si="19"/>
        <v>0</v>
      </c>
      <c r="L268" s="185">
        <v>2050905</v>
      </c>
    </row>
    <row r="269" spans="1:12" s="170" customFormat="1" ht="20.25" customHeight="1">
      <c r="A269" s="192"/>
      <c r="B269" s="191" t="s">
        <v>541</v>
      </c>
      <c r="C269" s="175">
        <v>0</v>
      </c>
      <c r="D269" s="175"/>
      <c r="E269" s="175"/>
      <c r="F269" s="175"/>
      <c r="G269" s="175">
        <v>123</v>
      </c>
      <c r="H269" s="176">
        <f t="shared" si="16"/>
        <v>0</v>
      </c>
      <c r="I269" s="176">
        <f t="shared" si="17"/>
        <v>0</v>
      </c>
      <c r="J269" s="176">
        <f t="shared" si="18"/>
        <v>0</v>
      </c>
      <c r="K269" s="176">
        <f t="shared" si="19"/>
        <v>0</v>
      </c>
      <c r="L269" s="185">
        <v>2050999</v>
      </c>
    </row>
    <row r="270" spans="1:12" s="170" customFormat="1" ht="20.25" customHeight="1">
      <c r="A270" s="192"/>
      <c r="B270" s="191" t="s">
        <v>542</v>
      </c>
      <c r="C270" s="175">
        <v>0</v>
      </c>
      <c r="D270" s="175"/>
      <c r="E270" s="175"/>
      <c r="F270" s="175"/>
      <c r="G270" s="175"/>
      <c r="H270" s="176">
        <f t="shared" si="16"/>
        <v>0</v>
      </c>
      <c r="I270" s="176">
        <f t="shared" si="17"/>
        <v>0</v>
      </c>
      <c r="J270" s="176">
        <f t="shared" si="18"/>
        <v>0</v>
      </c>
      <c r="K270" s="176">
        <f t="shared" si="19"/>
        <v>0</v>
      </c>
      <c r="L270" s="185">
        <v>20599</v>
      </c>
    </row>
    <row r="271" spans="1:12" s="170" customFormat="1" ht="20.25" customHeight="1">
      <c r="A271" s="192"/>
      <c r="B271" s="191" t="s">
        <v>543</v>
      </c>
      <c r="C271" s="175">
        <v>0</v>
      </c>
      <c r="D271" s="175"/>
      <c r="E271" s="175"/>
      <c r="F271" s="175"/>
      <c r="G271" s="175"/>
      <c r="H271" s="176">
        <f t="shared" si="16"/>
        <v>0</v>
      </c>
      <c r="I271" s="176">
        <f t="shared" si="17"/>
        <v>0</v>
      </c>
      <c r="J271" s="176">
        <f t="shared" si="18"/>
        <v>0</v>
      </c>
      <c r="K271" s="176">
        <f t="shared" si="19"/>
        <v>0</v>
      </c>
      <c r="L271" s="185">
        <v>2059999</v>
      </c>
    </row>
    <row r="272" spans="1:12" s="170" customFormat="1" ht="20.25" customHeight="1">
      <c r="A272" s="190" t="s">
        <v>544</v>
      </c>
      <c r="B272" s="191" t="s">
        <v>313</v>
      </c>
      <c r="C272" s="175">
        <v>0</v>
      </c>
      <c r="D272" s="175">
        <v>1113</v>
      </c>
      <c r="E272" s="175"/>
      <c r="F272" s="175">
        <v>1081</v>
      </c>
      <c r="G272" s="175">
        <v>1481</v>
      </c>
      <c r="H272" s="176">
        <f t="shared" si="16"/>
        <v>0</v>
      </c>
      <c r="I272" s="176">
        <f t="shared" si="17"/>
        <v>1.3306379155435759</v>
      </c>
      <c r="J272" s="176">
        <f t="shared" si="18"/>
        <v>0</v>
      </c>
      <c r="K272" s="176">
        <f t="shared" si="19"/>
        <v>1.3700277520814061</v>
      </c>
      <c r="L272" s="185">
        <v>206</v>
      </c>
    </row>
    <row r="273" spans="1:12" s="170" customFormat="1" ht="20.25" customHeight="1">
      <c r="A273" s="192"/>
      <c r="B273" s="191" t="s">
        <v>545</v>
      </c>
      <c r="C273" s="175">
        <v>0</v>
      </c>
      <c r="D273" s="175">
        <v>120</v>
      </c>
      <c r="E273" s="175"/>
      <c r="F273" s="175">
        <v>118</v>
      </c>
      <c r="G273" s="175">
        <v>100</v>
      </c>
      <c r="H273" s="176">
        <f t="shared" si="16"/>
        <v>0</v>
      </c>
      <c r="I273" s="176">
        <f t="shared" si="17"/>
        <v>0.83333333333333337</v>
      </c>
      <c r="J273" s="176">
        <f t="shared" si="18"/>
        <v>0</v>
      </c>
      <c r="K273" s="176">
        <f t="shared" si="19"/>
        <v>0.84745762711864403</v>
      </c>
      <c r="L273" s="185">
        <v>20601</v>
      </c>
    </row>
    <row r="274" spans="1:12" s="170" customFormat="1" ht="20.25" customHeight="1">
      <c r="A274" s="192"/>
      <c r="B274" s="191" t="s">
        <v>362</v>
      </c>
      <c r="C274" s="175">
        <v>0</v>
      </c>
      <c r="D274" s="175">
        <v>110</v>
      </c>
      <c r="E274" s="175"/>
      <c r="F274" s="175">
        <v>110</v>
      </c>
      <c r="G274" s="175">
        <v>89</v>
      </c>
      <c r="H274" s="176">
        <f t="shared" si="16"/>
        <v>0</v>
      </c>
      <c r="I274" s="176">
        <f t="shared" si="17"/>
        <v>0.80909090909090908</v>
      </c>
      <c r="J274" s="176">
        <f t="shared" si="18"/>
        <v>0</v>
      </c>
      <c r="K274" s="176">
        <f t="shared" si="19"/>
        <v>0.80909090909090908</v>
      </c>
      <c r="L274" s="185">
        <v>2060101</v>
      </c>
    </row>
    <row r="275" spans="1:12" s="170" customFormat="1" ht="20.25" customHeight="1">
      <c r="A275" s="192"/>
      <c r="B275" s="191" t="s">
        <v>363</v>
      </c>
      <c r="C275" s="175">
        <v>0</v>
      </c>
      <c r="D275" s="175">
        <v>10</v>
      </c>
      <c r="E275" s="175"/>
      <c r="F275" s="175">
        <v>8</v>
      </c>
      <c r="G275" s="175">
        <v>11</v>
      </c>
      <c r="H275" s="176">
        <f t="shared" si="16"/>
        <v>0</v>
      </c>
      <c r="I275" s="176">
        <f t="shared" si="17"/>
        <v>1.1000000000000001</v>
      </c>
      <c r="J275" s="176">
        <f t="shared" si="18"/>
        <v>0</v>
      </c>
      <c r="K275" s="176">
        <f t="shared" si="19"/>
        <v>1.375</v>
      </c>
      <c r="L275" s="185">
        <v>2060102</v>
      </c>
    </row>
    <row r="276" spans="1:12" s="170" customFormat="1" ht="20.25" customHeight="1">
      <c r="A276" s="192"/>
      <c r="B276" s="191" t="s">
        <v>364</v>
      </c>
      <c r="C276" s="175">
        <v>0</v>
      </c>
      <c r="D276" s="175"/>
      <c r="E276" s="175"/>
      <c r="F276" s="175">
        <v>0</v>
      </c>
      <c r="G276" s="175"/>
      <c r="H276" s="176">
        <f t="shared" si="16"/>
        <v>0</v>
      </c>
      <c r="I276" s="176">
        <f t="shared" si="17"/>
        <v>0</v>
      </c>
      <c r="J276" s="176">
        <f t="shared" si="18"/>
        <v>0</v>
      </c>
      <c r="K276" s="176">
        <f t="shared" si="19"/>
        <v>0</v>
      </c>
      <c r="L276" s="185">
        <v>2060103</v>
      </c>
    </row>
    <row r="277" spans="1:12" s="170" customFormat="1" ht="20.25" customHeight="1">
      <c r="A277" s="192"/>
      <c r="B277" s="191" t="s">
        <v>546</v>
      </c>
      <c r="C277" s="175">
        <v>0</v>
      </c>
      <c r="D277" s="175"/>
      <c r="E277" s="175"/>
      <c r="F277" s="175">
        <v>0</v>
      </c>
      <c r="G277" s="175"/>
      <c r="H277" s="176">
        <f t="shared" si="16"/>
        <v>0</v>
      </c>
      <c r="I277" s="176">
        <f t="shared" si="17"/>
        <v>0</v>
      </c>
      <c r="J277" s="176">
        <f t="shared" si="18"/>
        <v>0</v>
      </c>
      <c r="K277" s="176">
        <f t="shared" si="19"/>
        <v>0</v>
      </c>
      <c r="L277" s="185">
        <v>2060199</v>
      </c>
    </row>
    <row r="278" spans="1:12" s="170" customFormat="1" ht="20.25" customHeight="1">
      <c r="A278" s="192"/>
      <c r="B278" s="191" t="s">
        <v>547</v>
      </c>
      <c r="C278" s="175">
        <v>0</v>
      </c>
      <c r="D278" s="175"/>
      <c r="E278" s="175"/>
      <c r="F278" s="175"/>
      <c r="G278" s="175"/>
      <c r="H278" s="176">
        <f t="shared" si="16"/>
        <v>0</v>
      </c>
      <c r="I278" s="176">
        <f t="shared" si="17"/>
        <v>0</v>
      </c>
      <c r="J278" s="176">
        <f t="shared" si="18"/>
        <v>0</v>
      </c>
      <c r="K278" s="176">
        <f t="shared" si="19"/>
        <v>0</v>
      </c>
      <c r="L278" s="185">
        <v>20602</v>
      </c>
    </row>
    <row r="279" spans="1:12" s="170" customFormat="1" ht="20.25" customHeight="1">
      <c r="A279" s="192"/>
      <c r="B279" s="191" t="s">
        <v>548</v>
      </c>
      <c r="C279" s="175">
        <v>0</v>
      </c>
      <c r="D279" s="175"/>
      <c r="E279" s="175"/>
      <c r="F279" s="175"/>
      <c r="G279" s="175"/>
      <c r="H279" s="176">
        <f t="shared" si="16"/>
        <v>0</v>
      </c>
      <c r="I279" s="176">
        <f t="shared" si="17"/>
        <v>0</v>
      </c>
      <c r="J279" s="176">
        <f t="shared" si="18"/>
        <v>0</v>
      </c>
      <c r="K279" s="176">
        <f t="shared" si="19"/>
        <v>0</v>
      </c>
      <c r="L279" s="185">
        <v>2060201</v>
      </c>
    </row>
    <row r="280" spans="1:12" s="170" customFormat="1" ht="20.25" customHeight="1">
      <c r="A280" s="192"/>
      <c r="B280" s="191" t="s">
        <v>549</v>
      </c>
      <c r="C280" s="175">
        <v>0</v>
      </c>
      <c r="D280" s="175"/>
      <c r="E280" s="175"/>
      <c r="F280" s="175"/>
      <c r="G280" s="175"/>
      <c r="H280" s="176">
        <f t="shared" si="16"/>
        <v>0</v>
      </c>
      <c r="I280" s="176">
        <f t="shared" si="17"/>
        <v>0</v>
      </c>
      <c r="J280" s="176">
        <f t="shared" si="18"/>
        <v>0</v>
      </c>
      <c r="K280" s="176">
        <f t="shared" si="19"/>
        <v>0</v>
      </c>
      <c r="L280" s="185">
        <v>2060203</v>
      </c>
    </row>
    <row r="281" spans="1:12" s="170" customFormat="1" ht="20.25" customHeight="1">
      <c r="A281" s="192"/>
      <c r="B281" s="191" t="s">
        <v>550</v>
      </c>
      <c r="C281" s="175">
        <v>0</v>
      </c>
      <c r="D281" s="175"/>
      <c r="E281" s="175"/>
      <c r="F281" s="175"/>
      <c r="G281" s="175"/>
      <c r="H281" s="176">
        <f t="shared" si="16"/>
        <v>0</v>
      </c>
      <c r="I281" s="176">
        <f t="shared" si="17"/>
        <v>0</v>
      </c>
      <c r="J281" s="176">
        <f t="shared" si="18"/>
        <v>0</v>
      </c>
      <c r="K281" s="176">
        <f t="shared" si="19"/>
        <v>0</v>
      </c>
      <c r="L281" s="185">
        <v>2060204</v>
      </c>
    </row>
    <row r="282" spans="1:12" s="170" customFormat="1" ht="20.25" customHeight="1">
      <c r="A282" s="192"/>
      <c r="B282" s="191" t="s">
        <v>551</v>
      </c>
      <c r="C282" s="175">
        <v>0</v>
      </c>
      <c r="D282" s="175"/>
      <c r="E282" s="175"/>
      <c r="F282" s="175"/>
      <c r="G282" s="175"/>
      <c r="H282" s="176">
        <f t="shared" si="16"/>
        <v>0</v>
      </c>
      <c r="I282" s="176">
        <f t="shared" si="17"/>
        <v>0</v>
      </c>
      <c r="J282" s="176">
        <f t="shared" si="18"/>
        <v>0</v>
      </c>
      <c r="K282" s="176">
        <f t="shared" si="19"/>
        <v>0</v>
      </c>
      <c r="L282" s="185">
        <v>2060205</v>
      </c>
    </row>
    <row r="283" spans="1:12" s="170" customFormat="1" ht="20.25" customHeight="1">
      <c r="A283" s="192"/>
      <c r="B283" s="191" t="s">
        <v>552</v>
      </c>
      <c r="C283" s="175">
        <v>0</v>
      </c>
      <c r="D283" s="175"/>
      <c r="E283" s="175"/>
      <c r="F283" s="175"/>
      <c r="G283" s="175"/>
      <c r="H283" s="176">
        <f t="shared" si="16"/>
        <v>0</v>
      </c>
      <c r="I283" s="176">
        <f t="shared" si="17"/>
        <v>0</v>
      </c>
      <c r="J283" s="176">
        <f t="shared" si="18"/>
        <v>0</v>
      </c>
      <c r="K283" s="176">
        <f t="shared" si="19"/>
        <v>0</v>
      </c>
      <c r="L283" s="185">
        <v>2060206</v>
      </c>
    </row>
    <row r="284" spans="1:12" s="170" customFormat="1" ht="20.25" customHeight="1">
      <c r="A284" s="192"/>
      <c r="B284" s="191" t="s">
        <v>553</v>
      </c>
      <c r="C284" s="175">
        <v>0</v>
      </c>
      <c r="D284" s="175"/>
      <c r="E284" s="175"/>
      <c r="F284" s="175"/>
      <c r="G284" s="175"/>
      <c r="H284" s="176">
        <f t="shared" si="16"/>
        <v>0</v>
      </c>
      <c r="I284" s="176">
        <f t="shared" si="17"/>
        <v>0</v>
      </c>
      <c r="J284" s="176">
        <f t="shared" si="18"/>
        <v>0</v>
      </c>
      <c r="K284" s="176">
        <f t="shared" si="19"/>
        <v>0</v>
      </c>
      <c r="L284" s="185">
        <v>2060207</v>
      </c>
    </row>
    <row r="285" spans="1:12" s="170" customFormat="1" ht="20.25" customHeight="1">
      <c r="A285" s="192"/>
      <c r="B285" s="191" t="s">
        <v>554</v>
      </c>
      <c r="C285" s="175">
        <v>0</v>
      </c>
      <c r="D285" s="175"/>
      <c r="E285" s="175"/>
      <c r="F285" s="175"/>
      <c r="G285" s="175"/>
      <c r="H285" s="176">
        <f t="shared" si="16"/>
        <v>0</v>
      </c>
      <c r="I285" s="176">
        <f t="shared" si="17"/>
        <v>0</v>
      </c>
      <c r="J285" s="176">
        <f t="shared" si="18"/>
        <v>0</v>
      </c>
      <c r="K285" s="176">
        <f t="shared" si="19"/>
        <v>0</v>
      </c>
      <c r="L285" s="185">
        <v>2060208</v>
      </c>
    </row>
    <row r="286" spans="1:12" s="170" customFormat="1" ht="20.25" customHeight="1">
      <c r="A286" s="192"/>
      <c r="B286" s="191" t="s">
        <v>555</v>
      </c>
      <c r="C286" s="175">
        <v>0</v>
      </c>
      <c r="D286" s="175"/>
      <c r="E286" s="175"/>
      <c r="F286" s="175"/>
      <c r="G286" s="175"/>
      <c r="H286" s="176">
        <f t="shared" si="16"/>
        <v>0</v>
      </c>
      <c r="I286" s="176">
        <f t="shared" si="17"/>
        <v>0</v>
      </c>
      <c r="J286" s="176">
        <f t="shared" si="18"/>
        <v>0</v>
      </c>
      <c r="K286" s="176">
        <f t="shared" si="19"/>
        <v>0</v>
      </c>
      <c r="L286" s="185">
        <v>2060299</v>
      </c>
    </row>
    <row r="287" spans="1:12" s="170" customFormat="1" ht="20.25" customHeight="1">
      <c r="A287" s="192"/>
      <c r="B287" s="191" t="s">
        <v>556</v>
      </c>
      <c r="C287" s="175">
        <v>0</v>
      </c>
      <c r="D287" s="175"/>
      <c r="E287" s="175"/>
      <c r="F287" s="175"/>
      <c r="G287" s="175"/>
      <c r="H287" s="176">
        <f t="shared" si="16"/>
        <v>0</v>
      </c>
      <c r="I287" s="176">
        <f t="shared" si="17"/>
        <v>0</v>
      </c>
      <c r="J287" s="176">
        <f t="shared" si="18"/>
        <v>0</v>
      </c>
      <c r="K287" s="176">
        <f t="shared" si="19"/>
        <v>0</v>
      </c>
      <c r="L287" s="185">
        <v>20603</v>
      </c>
    </row>
    <row r="288" spans="1:12" s="170" customFormat="1" ht="20.25" customHeight="1">
      <c r="A288" s="192"/>
      <c r="B288" s="191" t="s">
        <v>548</v>
      </c>
      <c r="C288" s="175">
        <v>0</v>
      </c>
      <c r="D288" s="175"/>
      <c r="E288" s="175"/>
      <c r="F288" s="175"/>
      <c r="G288" s="175"/>
      <c r="H288" s="176">
        <f t="shared" si="16"/>
        <v>0</v>
      </c>
      <c r="I288" s="176">
        <f t="shared" si="17"/>
        <v>0</v>
      </c>
      <c r="J288" s="176">
        <f t="shared" si="18"/>
        <v>0</v>
      </c>
      <c r="K288" s="176">
        <f t="shared" si="19"/>
        <v>0</v>
      </c>
      <c r="L288" s="185">
        <v>2060301</v>
      </c>
    </row>
    <row r="289" spans="1:12" s="170" customFormat="1" ht="20.25" customHeight="1">
      <c r="A289" s="192"/>
      <c r="B289" s="191" t="s">
        <v>557</v>
      </c>
      <c r="C289" s="175">
        <v>0</v>
      </c>
      <c r="D289" s="175"/>
      <c r="E289" s="175"/>
      <c r="F289" s="175"/>
      <c r="G289" s="175"/>
      <c r="H289" s="176">
        <f t="shared" si="16"/>
        <v>0</v>
      </c>
      <c r="I289" s="176">
        <f t="shared" si="17"/>
        <v>0</v>
      </c>
      <c r="J289" s="176">
        <f t="shared" si="18"/>
        <v>0</v>
      </c>
      <c r="K289" s="176">
        <f t="shared" si="19"/>
        <v>0</v>
      </c>
      <c r="L289" s="185">
        <v>2060302</v>
      </c>
    </row>
    <row r="290" spans="1:12" s="170" customFormat="1" ht="20.25" customHeight="1">
      <c r="A290" s="192"/>
      <c r="B290" s="191" t="s">
        <v>558</v>
      </c>
      <c r="C290" s="175">
        <v>0</v>
      </c>
      <c r="D290" s="175"/>
      <c r="E290" s="175"/>
      <c r="F290" s="175"/>
      <c r="G290" s="175"/>
      <c r="H290" s="176">
        <f t="shared" si="16"/>
        <v>0</v>
      </c>
      <c r="I290" s="176">
        <f t="shared" si="17"/>
        <v>0</v>
      </c>
      <c r="J290" s="176">
        <f t="shared" si="18"/>
        <v>0</v>
      </c>
      <c r="K290" s="176">
        <f t="shared" si="19"/>
        <v>0</v>
      </c>
      <c r="L290" s="185">
        <v>2060303</v>
      </c>
    </row>
    <row r="291" spans="1:12" s="170" customFormat="1" ht="20.25" customHeight="1">
      <c r="A291" s="192"/>
      <c r="B291" s="191" t="s">
        <v>559</v>
      </c>
      <c r="C291" s="175">
        <v>0</v>
      </c>
      <c r="D291" s="175"/>
      <c r="E291" s="175"/>
      <c r="F291" s="175"/>
      <c r="G291" s="175"/>
      <c r="H291" s="176">
        <f t="shared" si="16"/>
        <v>0</v>
      </c>
      <c r="I291" s="176">
        <f t="shared" si="17"/>
        <v>0</v>
      </c>
      <c r="J291" s="176">
        <f t="shared" si="18"/>
        <v>0</v>
      </c>
      <c r="K291" s="176">
        <f t="shared" si="19"/>
        <v>0</v>
      </c>
      <c r="L291" s="185">
        <v>2060304</v>
      </c>
    </row>
    <row r="292" spans="1:12" s="170" customFormat="1" ht="20.25" customHeight="1">
      <c r="A292" s="192"/>
      <c r="B292" s="191" t="s">
        <v>560</v>
      </c>
      <c r="C292" s="175">
        <v>0</v>
      </c>
      <c r="D292" s="175"/>
      <c r="E292" s="175"/>
      <c r="F292" s="175"/>
      <c r="G292" s="175"/>
      <c r="H292" s="176">
        <f t="shared" si="16"/>
        <v>0</v>
      </c>
      <c r="I292" s="176">
        <f t="shared" si="17"/>
        <v>0</v>
      </c>
      <c r="J292" s="176">
        <f t="shared" si="18"/>
        <v>0</v>
      </c>
      <c r="K292" s="176">
        <f t="shared" si="19"/>
        <v>0</v>
      </c>
      <c r="L292" s="185">
        <v>2060399</v>
      </c>
    </row>
    <row r="293" spans="1:12" s="170" customFormat="1" ht="20.25" customHeight="1">
      <c r="A293" s="192"/>
      <c r="B293" s="191" t="s">
        <v>561</v>
      </c>
      <c r="C293" s="175">
        <v>0</v>
      </c>
      <c r="D293" s="175">
        <v>100</v>
      </c>
      <c r="E293" s="175"/>
      <c r="F293" s="175">
        <v>100</v>
      </c>
      <c r="G293" s="175">
        <v>96</v>
      </c>
      <c r="H293" s="176">
        <f t="shared" si="16"/>
        <v>0</v>
      </c>
      <c r="I293" s="176">
        <f t="shared" si="17"/>
        <v>0.96</v>
      </c>
      <c r="J293" s="176">
        <f t="shared" si="18"/>
        <v>0</v>
      </c>
      <c r="K293" s="176">
        <f t="shared" si="19"/>
        <v>0.96</v>
      </c>
      <c r="L293" s="185">
        <v>20604</v>
      </c>
    </row>
    <row r="294" spans="1:12" s="170" customFormat="1" ht="20.25" customHeight="1">
      <c r="A294" s="192"/>
      <c r="B294" s="191" t="s">
        <v>548</v>
      </c>
      <c r="C294" s="175">
        <v>0</v>
      </c>
      <c r="D294" s="175"/>
      <c r="E294" s="175"/>
      <c r="F294" s="175">
        <v>0</v>
      </c>
      <c r="G294" s="175">
        <v>0</v>
      </c>
      <c r="H294" s="176">
        <f t="shared" si="16"/>
        <v>0</v>
      </c>
      <c r="I294" s="176">
        <f t="shared" si="17"/>
        <v>0</v>
      </c>
      <c r="J294" s="176">
        <f t="shared" si="18"/>
        <v>0</v>
      </c>
      <c r="K294" s="176">
        <f t="shared" si="19"/>
        <v>0</v>
      </c>
      <c r="L294" s="185">
        <v>2060401</v>
      </c>
    </row>
    <row r="295" spans="1:12" s="170" customFormat="1" ht="20.25" customHeight="1">
      <c r="A295" s="192"/>
      <c r="B295" s="191" t="s">
        <v>562</v>
      </c>
      <c r="C295" s="175">
        <v>0</v>
      </c>
      <c r="D295" s="175">
        <v>55</v>
      </c>
      <c r="E295" s="175"/>
      <c r="F295" s="175">
        <v>55</v>
      </c>
      <c r="G295" s="175">
        <v>47</v>
      </c>
      <c r="H295" s="176">
        <f t="shared" si="16"/>
        <v>0</v>
      </c>
      <c r="I295" s="176">
        <f t="shared" si="17"/>
        <v>0.8545454545454545</v>
      </c>
      <c r="J295" s="176">
        <f t="shared" si="18"/>
        <v>0</v>
      </c>
      <c r="K295" s="176">
        <f t="shared" si="19"/>
        <v>0.8545454545454545</v>
      </c>
      <c r="L295" s="185">
        <v>2060404</v>
      </c>
    </row>
    <row r="296" spans="1:12" s="170" customFormat="1" ht="20.25" customHeight="1">
      <c r="A296" s="192"/>
      <c r="B296" s="191" t="s">
        <v>563</v>
      </c>
      <c r="C296" s="175">
        <v>0</v>
      </c>
      <c r="D296" s="175">
        <v>0</v>
      </c>
      <c r="E296" s="175"/>
      <c r="F296" s="175">
        <v>0</v>
      </c>
      <c r="G296" s="175">
        <v>0</v>
      </c>
      <c r="H296" s="176">
        <f t="shared" si="16"/>
        <v>0</v>
      </c>
      <c r="I296" s="176">
        <f t="shared" si="17"/>
        <v>0</v>
      </c>
      <c r="J296" s="176">
        <f t="shared" si="18"/>
        <v>0</v>
      </c>
      <c r="K296" s="176">
        <f t="shared" si="19"/>
        <v>0</v>
      </c>
      <c r="L296" s="185">
        <v>2060405</v>
      </c>
    </row>
    <row r="297" spans="1:12" s="170" customFormat="1" ht="20.25" customHeight="1">
      <c r="A297" s="192"/>
      <c r="B297" s="191" t="s">
        <v>564</v>
      </c>
      <c r="C297" s="175">
        <v>0</v>
      </c>
      <c r="D297" s="175">
        <v>45</v>
      </c>
      <c r="E297" s="175"/>
      <c r="F297" s="175">
        <v>45</v>
      </c>
      <c r="G297" s="175">
        <v>49</v>
      </c>
      <c r="H297" s="176">
        <f t="shared" si="16"/>
        <v>0</v>
      </c>
      <c r="I297" s="176">
        <f t="shared" si="17"/>
        <v>1.0888888888888888</v>
      </c>
      <c r="J297" s="176">
        <f t="shared" si="18"/>
        <v>0</v>
      </c>
      <c r="K297" s="176">
        <f t="shared" si="19"/>
        <v>1.0888888888888888</v>
      </c>
      <c r="L297" s="185">
        <v>2060499</v>
      </c>
    </row>
    <row r="298" spans="1:12" s="170" customFormat="1" ht="20.25" customHeight="1">
      <c r="A298" s="192"/>
      <c r="B298" s="191" t="s">
        <v>565</v>
      </c>
      <c r="C298" s="175">
        <v>0</v>
      </c>
      <c r="D298" s="175"/>
      <c r="E298" s="175"/>
      <c r="F298" s="175"/>
      <c r="G298" s="175"/>
      <c r="H298" s="176">
        <f t="shared" si="16"/>
        <v>0</v>
      </c>
      <c r="I298" s="176">
        <f t="shared" si="17"/>
        <v>0</v>
      </c>
      <c r="J298" s="176">
        <f t="shared" si="18"/>
        <v>0</v>
      </c>
      <c r="K298" s="176">
        <f t="shared" si="19"/>
        <v>0</v>
      </c>
      <c r="L298" s="185">
        <v>20605</v>
      </c>
    </row>
    <row r="299" spans="1:12" s="170" customFormat="1" ht="20.25" customHeight="1">
      <c r="A299" s="192"/>
      <c r="B299" s="191" t="s">
        <v>548</v>
      </c>
      <c r="C299" s="175">
        <v>0</v>
      </c>
      <c r="D299" s="175"/>
      <c r="E299" s="175"/>
      <c r="F299" s="175"/>
      <c r="G299" s="175"/>
      <c r="H299" s="176">
        <f t="shared" si="16"/>
        <v>0</v>
      </c>
      <c r="I299" s="176">
        <f t="shared" si="17"/>
        <v>0</v>
      </c>
      <c r="J299" s="176">
        <f t="shared" si="18"/>
        <v>0</v>
      </c>
      <c r="K299" s="176">
        <f t="shared" si="19"/>
        <v>0</v>
      </c>
      <c r="L299" s="185">
        <v>2060501</v>
      </c>
    </row>
    <row r="300" spans="1:12" s="170" customFormat="1" ht="20.25" customHeight="1">
      <c r="A300" s="192"/>
      <c r="B300" s="191" t="s">
        <v>566</v>
      </c>
      <c r="C300" s="175">
        <v>0</v>
      </c>
      <c r="D300" s="175"/>
      <c r="E300" s="175"/>
      <c r="F300" s="175"/>
      <c r="G300" s="175"/>
      <c r="H300" s="176">
        <f t="shared" si="16"/>
        <v>0</v>
      </c>
      <c r="I300" s="176">
        <f t="shared" si="17"/>
        <v>0</v>
      </c>
      <c r="J300" s="176">
        <f t="shared" si="18"/>
        <v>0</v>
      </c>
      <c r="K300" s="176">
        <f t="shared" si="19"/>
        <v>0</v>
      </c>
      <c r="L300" s="185">
        <v>2060502</v>
      </c>
    </row>
    <row r="301" spans="1:12" s="170" customFormat="1" ht="20.25" customHeight="1">
      <c r="A301" s="192"/>
      <c r="B301" s="191" t="s">
        <v>567</v>
      </c>
      <c r="C301" s="175">
        <v>0</v>
      </c>
      <c r="D301" s="175"/>
      <c r="E301" s="175"/>
      <c r="F301" s="175"/>
      <c r="G301" s="175"/>
      <c r="H301" s="176">
        <f t="shared" si="16"/>
        <v>0</v>
      </c>
      <c r="I301" s="176">
        <f t="shared" si="17"/>
        <v>0</v>
      </c>
      <c r="J301" s="176">
        <f t="shared" si="18"/>
        <v>0</v>
      </c>
      <c r="K301" s="176">
        <f t="shared" si="19"/>
        <v>0</v>
      </c>
      <c r="L301" s="185">
        <v>2060503</v>
      </c>
    </row>
    <row r="302" spans="1:12" s="170" customFormat="1" ht="20.25" customHeight="1">
      <c r="A302" s="192"/>
      <c r="B302" s="191" t="s">
        <v>568</v>
      </c>
      <c r="C302" s="175">
        <v>0</v>
      </c>
      <c r="D302" s="175"/>
      <c r="E302" s="175"/>
      <c r="F302" s="175"/>
      <c r="G302" s="175"/>
      <c r="H302" s="176">
        <f t="shared" si="16"/>
        <v>0</v>
      </c>
      <c r="I302" s="176">
        <f t="shared" si="17"/>
        <v>0</v>
      </c>
      <c r="J302" s="176">
        <f t="shared" si="18"/>
        <v>0</v>
      </c>
      <c r="K302" s="176">
        <f t="shared" si="19"/>
        <v>0</v>
      </c>
      <c r="L302" s="185">
        <v>2060599</v>
      </c>
    </row>
    <row r="303" spans="1:12" s="170" customFormat="1" ht="20.25" customHeight="1">
      <c r="A303" s="192"/>
      <c r="B303" s="191" t="s">
        <v>569</v>
      </c>
      <c r="C303" s="175">
        <v>0</v>
      </c>
      <c r="D303" s="175"/>
      <c r="E303" s="175"/>
      <c r="F303" s="175"/>
      <c r="G303" s="175"/>
      <c r="H303" s="176">
        <f t="shared" si="16"/>
        <v>0</v>
      </c>
      <c r="I303" s="176">
        <f t="shared" si="17"/>
        <v>0</v>
      </c>
      <c r="J303" s="176">
        <f t="shared" si="18"/>
        <v>0</v>
      </c>
      <c r="K303" s="176">
        <f t="shared" si="19"/>
        <v>0</v>
      </c>
      <c r="L303" s="185">
        <v>20606</v>
      </c>
    </row>
    <row r="304" spans="1:12" s="170" customFormat="1" ht="20.25" customHeight="1">
      <c r="A304" s="192"/>
      <c r="B304" s="191" t="s">
        <v>570</v>
      </c>
      <c r="C304" s="175">
        <v>0</v>
      </c>
      <c r="D304" s="175"/>
      <c r="E304" s="175"/>
      <c r="F304" s="175"/>
      <c r="G304" s="175"/>
      <c r="H304" s="176">
        <f t="shared" si="16"/>
        <v>0</v>
      </c>
      <c r="I304" s="176">
        <f t="shared" si="17"/>
        <v>0</v>
      </c>
      <c r="J304" s="176">
        <f t="shared" si="18"/>
        <v>0</v>
      </c>
      <c r="K304" s="176">
        <f t="shared" si="19"/>
        <v>0</v>
      </c>
      <c r="L304" s="185">
        <v>2060601</v>
      </c>
    </row>
    <row r="305" spans="1:12" s="170" customFormat="1" ht="20.25" customHeight="1">
      <c r="A305" s="192"/>
      <c r="B305" s="191" t="s">
        <v>571</v>
      </c>
      <c r="C305" s="175">
        <v>0</v>
      </c>
      <c r="D305" s="175"/>
      <c r="E305" s="175"/>
      <c r="F305" s="175"/>
      <c r="G305" s="175"/>
      <c r="H305" s="176">
        <f t="shared" si="16"/>
        <v>0</v>
      </c>
      <c r="I305" s="176">
        <f t="shared" si="17"/>
        <v>0</v>
      </c>
      <c r="J305" s="176">
        <f t="shared" si="18"/>
        <v>0</v>
      </c>
      <c r="K305" s="176">
        <f t="shared" si="19"/>
        <v>0</v>
      </c>
      <c r="L305" s="185">
        <v>2060602</v>
      </c>
    </row>
    <row r="306" spans="1:12" s="170" customFormat="1" ht="20.25" customHeight="1">
      <c r="A306" s="192"/>
      <c r="B306" s="191" t="s">
        <v>572</v>
      </c>
      <c r="C306" s="175">
        <v>0</v>
      </c>
      <c r="D306" s="175"/>
      <c r="E306" s="175"/>
      <c r="F306" s="175"/>
      <c r="G306" s="175"/>
      <c r="H306" s="176">
        <f t="shared" si="16"/>
        <v>0</v>
      </c>
      <c r="I306" s="176">
        <f t="shared" si="17"/>
        <v>0</v>
      </c>
      <c r="J306" s="176">
        <f t="shared" si="18"/>
        <v>0</v>
      </c>
      <c r="K306" s="176">
        <f t="shared" si="19"/>
        <v>0</v>
      </c>
      <c r="L306" s="185">
        <v>2060603</v>
      </c>
    </row>
    <row r="307" spans="1:12" s="170" customFormat="1" ht="20.25" customHeight="1">
      <c r="A307" s="192"/>
      <c r="B307" s="191" t="s">
        <v>573</v>
      </c>
      <c r="C307" s="175">
        <v>0</v>
      </c>
      <c r="D307" s="175"/>
      <c r="E307" s="175"/>
      <c r="F307" s="175"/>
      <c r="G307" s="175"/>
      <c r="H307" s="176">
        <f t="shared" si="16"/>
        <v>0</v>
      </c>
      <c r="I307" s="176">
        <f t="shared" si="17"/>
        <v>0</v>
      </c>
      <c r="J307" s="176">
        <f t="shared" si="18"/>
        <v>0</v>
      </c>
      <c r="K307" s="176">
        <f t="shared" si="19"/>
        <v>0</v>
      </c>
      <c r="L307" s="185">
        <v>2060699</v>
      </c>
    </row>
    <row r="308" spans="1:12" s="170" customFormat="1" ht="20.25" customHeight="1">
      <c r="A308" s="192"/>
      <c r="B308" s="191" t="s">
        <v>574</v>
      </c>
      <c r="C308" s="175">
        <v>0</v>
      </c>
      <c r="D308" s="175">
        <v>120</v>
      </c>
      <c r="E308" s="175"/>
      <c r="F308" s="175">
        <v>124</v>
      </c>
      <c r="G308" s="175">
        <v>30</v>
      </c>
      <c r="H308" s="176">
        <f t="shared" si="16"/>
        <v>0</v>
      </c>
      <c r="I308" s="176">
        <f t="shared" si="17"/>
        <v>0.25</v>
      </c>
      <c r="J308" s="176">
        <f t="shared" si="18"/>
        <v>0</v>
      </c>
      <c r="K308" s="176">
        <f t="shared" si="19"/>
        <v>0.24193548387096775</v>
      </c>
      <c r="L308" s="185">
        <v>20607</v>
      </c>
    </row>
    <row r="309" spans="1:12" s="170" customFormat="1" ht="20.25" customHeight="1">
      <c r="A309" s="192"/>
      <c r="B309" s="191" t="s">
        <v>548</v>
      </c>
      <c r="C309" s="175">
        <v>0</v>
      </c>
      <c r="D309" s="175"/>
      <c r="E309" s="175"/>
      <c r="F309" s="175">
        <v>0</v>
      </c>
      <c r="G309" s="175"/>
      <c r="H309" s="176">
        <f t="shared" si="16"/>
        <v>0</v>
      </c>
      <c r="I309" s="176">
        <f t="shared" si="17"/>
        <v>0</v>
      </c>
      <c r="J309" s="176">
        <f t="shared" si="18"/>
        <v>0</v>
      </c>
      <c r="K309" s="176">
        <f t="shared" si="19"/>
        <v>0</v>
      </c>
      <c r="L309" s="185">
        <v>2060701</v>
      </c>
    </row>
    <row r="310" spans="1:12" s="170" customFormat="1" ht="20.25" customHeight="1">
      <c r="A310" s="192"/>
      <c r="B310" s="191" t="s">
        <v>575</v>
      </c>
      <c r="C310" s="175">
        <v>0</v>
      </c>
      <c r="D310" s="175">
        <v>120</v>
      </c>
      <c r="E310" s="175"/>
      <c r="F310" s="175">
        <v>124</v>
      </c>
      <c r="G310" s="175">
        <v>30</v>
      </c>
      <c r="H310" s="176">
        <f t="shared" si="16"/>
        <v>0</v>
      </c>
      <c r="I310" s="176">
        <f t="shared" si="17"/>
        <v>0.25</v>
      </c>
      <c r="J310" s="176">
        <f t="shared" si="18"/>
        <v>0</v>
      </c>
      <c r="K310" s="176">
        <f t="shared" si="19"/>
        <v>0.24193548387096775</v>
      </c>
      <c r="L310" s="185">
        <v>2060702</v>
      </c>
    </row>
    <row r="311" spans="1:12" s="170" customFormat="1" ht="20.25" customHeight="1">
      <c r="A311" s="192"/>
      <c r="B311" s="191" t="s">
        <v>576</v>
      </c>
      <c r="C311" s="175">
        <v>0</v>
      </c>
      <c r="D311" s="175"/>
      <c r="E311" s="175"/>
      <c r="F311" s="175">
        <v>0</v>
      </c>
      <c r="G311" s="175"/>
      <c r="H311" s="176">
        <f t="shared" si="16"/>
        <v>0</v>
      </c>
      <c r="I311" s="176">
        <f t="shared" si="17"/>
        <v>0</v>
      </c>
      <c r="J311" s="176">
        <f t="shared" si="18"/>
        <v>0</v>
      </c>
      <c r="K311" s="176">
        <f t="shared" si="19"/>
        <v>0</v>
      </c>
      <c r="L311" s="185">
        <v>2060703</v>
      </c>
    </row>
    <row r="312" spans="1:12" s="170" customFormat="1" ht="20.25" customHeight="1">
      <c r="A312" s="192"/>
      <c r="B312" s="191" t="s">
        <v>577</v>
      </c>
      <c r="C312" s="175">
        <v>0</v>
      </c>
      <c r="D312" s="175"/>
      <c r="E312" s="175"/>
      <c r="F312" s="175">
        <v>0</v>
      </c>
      <c r="G312" s="175"/>
      <c r="H312" s="176">
        <f t="shared" si="16"/>
        <v>0</v>
      </c>
      <c r="I312" s="176">
        <f t="shared" si="17"/>
        <v>0</v>
      </c>
      <c r="J312" s="176">
        <f t="shared" si="18"/>
        <v>0</v>
      </c>
      <c r="K312" s="176">
        <f t="shared" si="19"/>
        <v>0</v>
      </c>
      <c r="L312" s="185">
        <v>2060704</v>
      </c>
    </row>
    <row r="313" spans="1:12" s="170" customFormat="1" ht="20.25" customHeight="1">
      <c r="A313" s="192"/>
      <c r="B313" s="191" t="s">
        <v>578</v>
      </c>
      <c r="C313" s="175">
        <v>0</v>
      </c>
      <c r="D313" s="175"/>
      <c r="E313" s="175"/>
      <c r="F313" s="175">
        <v>0</v>
      </c>
      <c r="G313" s="175"/>
      <c r="H313" s="176">
        <f t="shared" si="16"/>
        <v>0</v>
      </c>
      <c r="I313" s="176">
        <f t="shared" si="17"/>
        <v>0</v>
      </c>
      <c r="J313" s="176">
        <f t="shared" si="18"/>
        <v>0</v>
      </c>
      <c r="K313" s="176">
        <f t="shared" si="19"/>
        <v>0</v>
      </c>
      <c r="L313" s="185">
        <v>2060705</v>
      </c>
    </row>
    <row r="314" spans="1:12" s="170" customFormat="1" ht="20.25" customHeight="1">
      <c r="A314" s="192"/>
      <c r="B314" s="191" t="s">
        <v>579</v>
      </c>
      <c r="C314" s="175">
        <v>0</v>
      </c>
      <c r="D314" s="175"/>
      <c r="E314" s="175"/>
      <c r="F314" s="175">
        <v>0</v>
      </c>
      <c r="G314" s="175"/>
      <c r="H314" s="176">
        <f t="shared" si="16"/>
        <v>0</v>
      </c>
      <c r="I314" s="176">
        <f t="shared" si="17"/>
        <v>0</v>
      </c>
      <c r="J314" s="176">
        <f t="shared" si="18"/>
        <v>0</v>
      </c>
      <c r="K314" s="176">
        <f t="shared" si="19"/>
        <v>0</v>
      </c>
      <c r="L314" s="185">
        <v>2060799</v>
      </c>
    </row>
    <row r="315" spans="1:12" s="170" customFormat="1" ht="20.25" customHeight="1">
      <c r="A315" s="192"/>
      <c r="B315" s="191" t="s">
        <v>580</v>
      </c>
      <c r="C315" s="175">
        <v>0</v>
      </c>
      <c r="D315" s="175"/>
      <c r="E315" s="175"/>
      <c r="F315" s="175"/>
      <c r="G315" s="175"/>
      <c r="H315" s="176">
        <f t="shared" si="16"/>
        <v>0</v>
      </c>
      <c r="I315" s="176">
        <f t="shared" si="17"/>
        <v>0</v>
      </c>
      <c r="J315" s="176">
        <f t="shared" si="18"/>
        <v>0</v>
      </c>
      <c r="K315" s="176">
        <f t="shared" si="19"/>
        <v>0</v>
      </c>
      <c r="L315" s="185">
        <v>20608</v>
      </c>
    </row>
    <row r="316" spans="1:12" s="170" customFormat="1" ht="20.25" customHeight="1">
      <c r="A316" s="192"/>
      <c r="B316" s="191" t="s">
        <v>581</v>
      </c>
      <c r="C316" s="175">
        <v>0</v>
      </c>
      <c r="D316" s="175"/>
      <c r="E316" s="175"/>
      <c r="F316" s="175"/>
      <c r="G316" s="175"/>
      <c r="H316" s="176">
        <f t="shared" si="16"/>
        <v>0</v>
      </c>
      <c r="I316" s="176">
        <f t="shared" si="17"/>
        <v>0</v>
      </c>
      <c r="J316" s="176">
        <f t="shared" si="18"/>
        <v>0</v>
      </c>
      <c r="K316" s="176">
        <f t="shared" si="19"/>
        <v>0</v>
      </c>
      <c r="L316" s="185">
        <v>2060801</v>
      </c>
    </row>
    <row r="317" spans="1:12" s="170" customFormat="1" ht="20.25" customHeight="1">
      <c r="A317" s="192"/>
      <c r="B317" s="191" t="s">
        <v>582</v>
      </c>
      <c r="C317" s="175">
        <v>0</v>
      </c>
      <c r="D317" s="175"/>
      <c r="E317" s="175"/>
      <c r="F317" s="175"/>
      <c r="G317" s="175"/>
      <c r="H317" s="176">
        <f t="shared" si="16"/>
        <v>0</v>
      </c>
      <c r="I317" s="176">
        <f t="shared" si="17"/>
        <v>0</v>
      </c>
      <c r="J317" s="176">
        <f t="shared" si="18"/>
        <v>0</v>
      </c>
      <c r="K317" s="176">
        <f t="shared" si="19"/>
        <v>0</v>
      </c>
      <c r="L317" s="185">
        <v>2060802</v>
      </c>
    </row>
    <row r="318" spans="1:12" s="170" customFormat="1" ht="20.25" customHeight="1">
      <c r="A318" s="192"/>
      <c r="B318" s="191" t="s">
        <v>583</v>
      </c>
      <c r="C318" s="175">
        <v>0</v>
      </c>
      <c r="D318" s="175"/>
      <c r="E318" s="175"/>
      <c r="F318" s="175"/>
      <c r="G318" s="175"/>
      <c r="H318" s="176">
        <f t="shared" si="16"/>
        <v>0</v>
      </c>
      <c r="I318" s="176">
        <f t="shared" si="17"/>
        <v>0</v>
      </c>
      <c r="J318" s="176">
        <f t="shared" si="18"/>
        <v>0</v>
      </c>
      <c r="K318" s="176">
        <f t="shared" si="19"/>
        <v>0</v>
      </c>
      <c r="L318" s="185">
        <v>2060899</v>
      </c>
    </row>
    <row r="319" spans="1:12" s="170" customFormat="1" ht="20.25" customHeight="1">
      <c r="A319" s="192"/>
      <c r="B319" s="191" t="s">
        <v>584</v>
      </c>
      <c r="C319" s="175">
        <v>0</v>
      </c>
      <c r="D319" s="175"/>
      <c r="E319" s="175"/>
      <c r="F319" s="175"/>
      <c r="G319" s="175"/>
      <c r="H319" s="176">
        <f t="shared" si="16"/>
        <v>0</v>
      </c>
      <c r="I319" s="176">
        <f t="shared" si="17"/>
        <v>0</v>
      </c>
      <c r="J319" s="176">
        <f t="shared" si="18"/>
        <v>0</v>
      </c>
      <c r="K319" s="176">
        <f t="shared" si="19"/>
        <v>0</v>
      </c>
      <c r="L319" s="185">
        <v>20609</v>
      </c>
    </row>
    <row r="320" spans="1:12" s="170" customFormat="1" ht="20.25" customHeight="1">
      <c r="A320" s="192"/>
      <c r="B320" s="191" t="s">
        <v>585</v>
      </c>
      <c r="C320" s="175">
        <v>0</v>
      </c>
      <c r="D320" s="175"/>
      <c r="E320" s="175"/>
      <c r="F320" s="175"/>
      <c r="G320" s="175"/>
      <c r="H320" s="176">
        <f t="shared" si="16"/>
        <v>0</v>
      </c>
      <c r="I320" s="176">
        <f t="shared" si="17"/>
        <v>0</v>
      </c>
      <c r="J320" s="176">
        <f t="shared" si="18"/>
        <v>0</v>
      </c>
      <c r="K320" s="176">
        <f t="shared" si="19"/>
        <v>0</v>
      </c>
      <c r="L320" s="185">
        <v>2060901</v>
      </c>
    </row>
    <row r="321" spans="1:12" s="170" customFormat="1" ht="20.25" customHeight="1">
      <c r="A321" s="192"/>
      <c r="B321" s="191" t="s">
        <v>586</v>
      </c>
      <c r="C321" s="175">
        <v>0</v>
      </c>
      <c r="D321" s="175"/>
      <c r="E321" s="175"/>
      <c r="F321" s="175"/>
      <c r="G321" s="175"/>
      <c r="H321" s="176">
        <f t="shared" si="16"/>
        <v>0</v>
      </c>
      <c r="I321" s="176">
        <f t="shared" si="17"/>
        <v>0</v>
      </c>
      <c r="J321" s="176">
        <f t="shared" si="18"/>
        <v>0</v>
      </c>
      <c r="K321" s="176">
        <f t="shared" si="19"/>
        <v>0</v>
      </c>
      <c r="L321" s="185">
        <v>2060902</v>
      </c>
    </row>
    <row r="322" spans="1:12" s="170" customFormat="1" ht="20.25" customHeight="1">
      <c r="A322" s="192"/>
      <c r="B322" s="191" t="s">
        <v>587</v>
      </c>
      <c r="C322" s="175">
        <v>0</v>
      </c>
      <c r="D322" s="175"/>
      <c r="E322" s="175"/>
      <c r="F322" s="175"/>
      <c r="G322" s="175"/>
      <c r="H322" s="176">
        <f t="shared" si="16"/>
        <v>0</v>
      </c>
      <c r="I322" s="176">
        <f t="shared" si="17"/>
        <v>0</v>
      </c>
      <c r="J322" s="176">
        <f t="shared" si="18"/>
        <v>0</v>
      </c>
      <c r="K322" s="176">
        <f t="shared" si="19"/>
        <v>0</v>
      </c>
      <c r="L322" s="185">
        <v>2060999</v>
      </c>
    </row>
    <row r="323" spans="1:12" s="170" customFormat="1" ht="20.25" customHeight="1">
      <c r="A323" s="192"/>
      <c r="B323" s="191" t="s">
        <v>588</v>
      </c>
      <c r="C323" s="175">
        <v>0</v>
      </c>
      <c r="D323" s="175">
        <v>773</v>
      </c>
      <c r="E323" s="175"/>
      <c r="F323" s="175">
        <v>739</v>
      </c>
      <c r="G323" s="175">
        <v>1255</v>
      </c>
      <c r="H323" s="176">
        <f t="shared" si="16"/>
        <v>0</v>
      </c>
      <c r="I323" s="176">
        <f t="shared" si="17"/>
        <v>1.6235446313065978</v>
      </c>
      <c r="J323" s="176">
        <f t="shared" si="18"/>
        <v>0</v>
      </c>
      <c r="K323" s="176">
        <f t="shared" si="19"/>
        <v>1.6982408660351827</v>
      </c>
      <c r="L323" s="185">
        <v>20699</v>
      </c>
    </row>
    <row r="324" spans="1:12" s="170" customFormat="1" ht="20.25" customHeight="1">
      <c r="A324" s="192"/>
      <c r="B324" s="191" t="s">
        <v>589</v>
      </c>
      <c r="C324" s="175">
        <v>0</v>
      </c>
      <c r="D324" s="175"/>
      <c r="E324" s="175"/>
      <c r="F324" s="175">
        <v>0</v>
      </c>
      <c r="G324" s="175">
        <v>0</v>
      </c>
      <c r="H324" s="176">
        <f t="shared" si="16"/>
        <v>0</v>
      </c>
      <c r="I324" s="176">
        <f t="shared" si="17"/>
        <v>0</v>
      </c>
      <c r="J324" s="176">
        <f t="shared" si="18"/>
        <v>0</v>
      </c>
      <c r="K324" s="176">
        <f t="shared" si="19"/>
        <v>0</v>
      </c>
      <c r="L324" s="185">
        <v>2069901</v>
      </c>
    </row>
    <row r="325" spans="1:12" s="170" customFormat="1" ht="20.25" customHeight="1">
      <c r="A325" s="192"/>
      <c r="B325" s="191" t="s">
        <v>590</v>
      </c>
      <c r="C325" s="175">
        <v>0</v>
      </c>
      <c r="D325" s="175"/>
      <c r="E325" s="175"/>
      <c r="F325" s="175">
        <v>0</v>
      </c>
      <c r="G325" s="175">
        <v>0</v>
      </c>
      <c r="H325" s="176">
        <f t="shared" si="16"/>
        <v>0</v>
      </c>
      <c r="I325" s="176">
        <f t="shared" si="17"/>
        <v>0</v>
      </c>
      <c r="J325" s="176">
        <f t="shared" si="18"/>
        <v>0</v>
      </c>
      <c r="K325" s="176">
        <f t="shared" si="19"/>
        <v>0</v>
      </c>
      <c r="L325" s="185">
        <v>2069902</v>
      </c>
    </row>
    <row r="326" spans="1:12" s="170" customFormat="1" ht="20.25" customHeight="1">
      <c r="A326" s="192"/>
      <c r="B326" s="191" t="s">
        <v>591</v>
      </c>
      <c r="C326" s="175">
        <v>0</v>
      </c>
      <c r="D326" s="175"/>
      <c r="E326" s="175"/>
      <c r="F326" s="175">
        <v>0</v>
      </c>
      <c r="G326" s="175">
        <v>0</v>
      </c>
      <c r="H326" s="176">
        <f t="shared" si="16"/>
        <v>0</v>
      </c>
      <c r="I326" s="176">
        <f t="shared" si="17"/>
        <v>0</v>
      </c>
      <c r="J326" s="176">
        <f t="shared" si="18"/>
        <v>0</v>
      </c>
      <c r="K326" s="176">
        <f t="shared" si="19"/>
        <v>0</v>
      </c>
      <c r="L326" s="185">
        <v>2069903</v>
      </c>
    </row>
    <row r="327" spans="1:12" s="170" customFormat="1" ht="20.25" customHeight="1">
      <c r="A327" s="192"/>
      <c r="B327" s="191" t="s">
        <v>592</v>
      </c>
      <c r="C327" s="175">
        <v>0</v>
      </c>
      <c r="D327" s="175">
        <v>773</v>
      </c>
      <c r="E327" s="175"/>
      <c r="F327" s="175">
        <v>739</v>
      </c>
      <c r="G327" s="175">
        <v>1255</v>
      </c>
      <c r="H327" s="176">
        <f t="shared" si="16"/>
        <v>0</v>
      </c>
      <c r="I327" s="176">
        <f t="shared" si="17"/>
        <v>1.6235446313065978</v>
      </c>
      <c r="J327" s="176">
        <f t="shared" si="18"/>
        <v>0</v>
      </c>
      <c r="K327" s="176">
        <f t="shared" si="19"/>
        <v>1.6982408660351827</v>
      </c>
      <c r="L327" s="185">
        <v>2069999</v>
      </c>
    </row>
    <row r="328" spans="1:12" s="170" customFormat="1" ht="20.25" customHeight="1">
      <c r="A328" s="190" t="s">
        <v>593</v>
      </c>
      <c r="B328" s="191" t="s">
        <v>314</v>
      </c>
      <c r="C328" s="175">
        <v>0</v>
      </c>
      <c r="D328" s="175">
        <v>1985</v>
      </c>
      <c r="E328" s="175"/>
      <c r="F328" s="175">
        <v>1927</v>
      </c>
      <c r="G328" s="175">
        <v>1619</v>
      </c>
      <c r="H328" s="176">
        <f t="shared" si="16"/>
        <v>0</v>
      </c>
      <c r="I328" s="176">
        <f t="shared" si="17"/>
        <v>0.81561712846347612</v>
      </c>
      <c r="J328" s="176">
        <f t="shared" si="18"/>
        <v>0</v>
      </c>
      <c r="K328" s="176">
        <f t="shared" si="19"/>
        <v>0.84016606123508042</v>
      </c>
      <c r="L328" s="185">
        <v>207</v>
      </c>
    </row>
    <row r="329" spans="1:12" s="170" customFormat="1" ht="20.25" customHeight="1">
      <c r="A329" s="192"/>
      <c r="B329" s="191" t="s">
        <v>594</v>
      </c>
      <c r="C329" s="175">
        <v>0</v>
      </c>
      <c r="D329" s="175">
        <v>1699</v>
      </c>
      <c r="E329" s="175"/>
      <c r="F329" s="175">
        <v>956</v>
      </c>
      <c r="G329" s="175">
        <v>1191</v>
      </c>
      <c r="H329" s="176">
        <f t="shared" si="16"/>
        <v>0</v>
      </c>
      <c r="I329" s="176">
        <f t="shared" si="17"/>
        <v>0.70100058858151859</v>
      </c>
      <c r="J329" s="176">
        <f t="shared" si="18"/>
        <v>0</v>
      </c>
      <c r="K329" s="176">
        <f t="shared" si="19"/>
        <v>1.24581589958159</v>
      </c>
      <c r="L329" s="185">
        <v>20701</v>
      </c>
    </row>
    <row r="330" spans="1:12" s="170" customFormat="1" ht="20.25" customHeight="1">
      <c r="A330" s="192"/>
      <c r="B330" s="191" t="s">
        <v>362</v>
      </c>
      <c r="C330" s="175">
        <v>0</v>
      </c>
      <c r="D330" s="175">
        <v>517</v>
      </c>
      <c r="E330" s="175"/>
      <c r="F330" s="175">
        <v>460</v>
      </c>
      <c r="G330" s="175">
        <v>507</v>
      </c>
      <c r="H330" s="176">
        <f t="shared" si="16"/>
        <v>0</v>
      </c>
      <c r="I330" s="176">
        <f t="shared" si="17"/>
        <v>0.98065764023210833</v>
      </c>
      <c r="J330" s="176">
        <f t="shared" si="18"/>
        <v>0</v>
      </c>
      <c r="K330" s="176">
        <f t="shared" si="19"/>
        <v>1.1021739130434782</v>
      </c>
      <c r="L330" s="185">
        <v>2070101</v>
      </c>
    </row>
    <row r="331" spans="1:12" s="170" customFormat="1" ht="20.25" customHeight="1">
      <c r="A331" s="192"/>
      <c r="B331" s="191" t="s">
        <v>363</v>
      </c>
      <c r="C331" s="175">
        <v>0</v>
      </c>
      <c r="D331" s="175">
        <v>90</v>
      </c>
      <c r="E331" s="175"/>
      <c r="F331" s="175">
        <v>90</v>
      </c>
      <c r="G331" s="175">
        <v>195</v>
      </c>
      <c r="H331" s="176">
        <f t="shared" si="16"/>
        <v>0</v>
      </c>
      <c r="I331" s="176">
        <f t="shared" si="17"/>
        <v>2.1666666666666665</v>
      </c>
      <c r="J331" s="176">
        <f t="shared" si="18"/>
        <v>0</v>
      </c>
      <c r="K331" s="176">
        <f t="shared" si="19"/>
        <v>2.1666666666666665</v>
      </c>
      <c r="L331" s="185">
        <v>2070102</v>
      </c>
    </row>
    <row r="332" spans="1:12" s="170" customFormat="1" ht="20.25" customHeight="1">
      <c r="A332" s="192"/>
      <c r="B332" s="191" t="s">
        <v>364</v>
      </c>
      <c r="C332" s="175">
        <v>0</v>
      </c>
      <c r="D332" s="175">
        <v>0</v>
      </c>
      <c r="E332" s="175"/>
      <c r="F332" s="175">
        <v>0</v>
      </c>
      <c r="G332" s="175">
        <v>0</v>
      </c>
      <c r="H332" s="176">
        <f t="shared" si="16"/>
        <v>0</v>
      </c>
      <c r="I332" s="176">
        <f t="shared" si="17"/>
        <v>0</v>
      </c>
      <c r="J332" s="176">
        <f t="shared" si="18"/>
        <v>0</v>
      </c>
      <c r="K332" s="176">
        <f t="shared" si="19"/>
        <v>0</v>
      </c>
      <c r="L332" s="185">
        <v>2070103</v>
      </c>
    </row>
    <row r="333" spans="1:12" s="170" customFormat="1" ht="20.25" customHeight="1">
      <c r="A333" s="192"/>
      <c r="B333" s="191" t="s">
        <v>595</v>
      </c>
      <c r="C333" s="175">
        <v>0</v>
      </c>
      <c r="D333" s="175">
        <v>0</v>
      </c>
      <c r="E333" s="175"/>
      <c r="F333" s="175">
        <v>0</v>
      </c>
      <c r="G333" s="175">
        <v>0</v>
      </c>
      <c r="H333" s="176">
        <f t="shared" si="16"/>
        <v>0</v>
      </c>
      <c r="I333" s="176">
        <f t="shared" si="17"/>
        <v>0</v>
      </c>
      <c r="J333" s="176">
        <f t="shared" si="18"/>
        <v>0</v>
      </c>
      <c r="K333" s="176">
        <f t="shared" si="19"/>
        <v>0</v>
      </c>
      <c r="L333" s="185">
        <v>2070104</v>
      </c>
    </row>
    <row r="334" spans="1:12" s="170" customFormat="1" ht="20.25" customHeight="1">
      <c r="A334" s="192"/>
      <c r="B334" s="191" t="s">
        <v>596</v>
      </c>
      <c r="C334" s="175">
        <v>0</v>
      </c>
      <c r="D334" s="175">
        <v>0</v>
      </c>
      <c r="E334" s="175"/>
      <c r="F334" s="175">
        <v>0</v>
      </c>
      <c r="G334" s="175">
        <v>0</v>
      </c>
      <c r="H334" s="176">
        <f t="shared" si="16"/>
        <v>0</v>
      </c>
      <c r="I334" s="176">
        <f t="shared" si="17"/>
        <v>0</v>
      </c>
      <c r="J334" s="176">
        <f t="shared" si="18"/>
        <v>0</v>
      </c>
      <c r="K334" s="176">
        <f t="shared" si="19"/>
        <v>0</v>
      </c>
      <c r="L334" s="185">
        <v>2070105</v>
      </c>
    </row>
    <row r="335" spans="1:12" s="170" customFormat="1" ht="20.25" customHeight="1">
      <c r="A335" s="192"/>
      <c r="B335" s="191" t="s">
        <v>597</v>
      </c>
      <c r="C335" s="175">
        <v>0</v>
      </c>
      <c r="D335" s="175">
        <v>0</v>
      </c>
      <c r="E335" s="175"/>
      <c r="F335" s="175">
        <v>0</v>
      </c>
      <c r="G335" s="175">
        <v>0</v>
      </c>
      <c r="H335" s="176">
        <f t="shared" si="16"/>
        <v>0</v>
      </c>
      <c r="I335" s="176">
        <f t="shared" si="17"/>
        <v>0</v>
      </c>
      <c r="J335" s="176">
        <f t="shared" si="18"/>
        <v>0</v>
      </c>
      <c r="K335" s="176">
        <f t="shared" si="19"/>
        <v>0</v>
      </c>
      <c r="L335" s="185">
        <v>2070106</v>
      </c>
    </row>
    <row r="336" spans="1:12" s="170" customFormat="1" ht="20.25" customHeight="1">
      <c r="A336" s="192"/>
      <c r="B336" s="191" t="s">
        <v>598</v>
      </c>
      <c r="C336" s="175">
        <v>0</v>
      </c>
      <c r="D336" s="175">
        <v>0</v>
      </c>
      <c r="E336" s="175"/>
      <c r="F336" s="175">
        <v>0</v>
      </c>
      <c r="G336" s="175">
        <v>0</v>
      </c>
      <c r="H336" s="176">
        <f t="shared" si="16"/>
        <v>0</v>
      </c>
      <c r="I336" s="176">
        <f t="shared" si="17"/>
        <v>0</v>
      </c>
      <c r="J336" s="176">
        <f t="shared" si="18"/>
        <v>0</v>
      </c>
      <c r="K336" s="176">
        <f t="shared" si="19"/>
        <v>0</v>
      </c>
      <c r="L336" s="185">
        <v>2070107</v>
      </c>
    </row>
    <row r="337" spans="1:12" s="170" customFormat="1" ht="20.25" customHeight="1">
      <c r="A337" s="192"/>
      <c r="B337" s="191" t="s">
        <v>599</v>
      </c>
      <c r="C337" s="175">
        <v>0</v>
      </c>
      <c r="D337" s="175">
        <v>0</v>
      </c>
      <c r="E337" s="175"/>
      <c r="F337" s="175">
        <v>0</v>
      </c>
      <c r="G337" s="175">
        <v>0</v>
      </c>
      <c r="H337" s="176">
        <f t="shared" si="16"/>
        <v>0</v>
      </c>
      <c r="I337" s="176">
        <f t="shared" si="17"/>
        <v>0</v>
      </c>
      <c r="J337" s="176">
        <f t="shared" si="18"/>
        <v>0</v>
      </c>
      <c r="K337" s="176">
        <f t="shared" si="19"/>
        <v>0</v>
      </c>
      <c r="L337" s="185">
        <v>2070108</v>
      </c>
    </row>
    <row r="338" spans="1:12" s="170" customFormat="1" ht="20.25" customHeight="1">
      <c r="A338" s="192"/>
      <c r="B338" s="191" t="s">
        <v>600</v>
      </c>
      <c r="C338" s="175">
        <v>0</v>
      </c>
      <c r="D338" s="175">
        <v>884</v>
      </c>
      <c r="E338" s="175"/>
      <c r="F338" s="175">
        <v>202</v>
      </c>
      <c r="G338" s="175">
        <v>218</v>
      </c>
      <c r="H338" s="176">
        <f t="shared" si="16"/>
        <v>0</v>
      </c>
      <c r="I338" s="176">
        <f t="shared" si="17"/>
        <v>0.24660633484162897</v>
      </c>
      <c r="J338" s="176">
        <f t="shared" si="18"/>
        <v>0</v>
      </c>
      <c r="K338" s="176">
        <f t="shared" si="19"/>
        <v>1.0792079207920793</v>
      </c>
      <c r="L338" s="185">
        <v>2070109</v>
      </c>
    </row>
    <row r="339" spans="1:12" s="170" customFormat="1" ht="20.25" customHeight="1">
      <c r="A339" s="192"/>
      <c r="B339" s="191" t="s">
        <v>601</v>
      </c>
      <c r="C339" s="175">
        <v>0</v>
      </c>
      <c r="D339" s="175">
        <v>0</v>
      </c>
      <c r="E339" s="175"/>
      <c r="F339" s="175">
        <v>0</v>
      </c>
      <c r="G339" s="175">
        <v>0</v>
      </c>
      <c r="H339" s="176">
        <f t="shared" si="16"/>
        <v>0</v>
      </c>
      <c r="I339" s="176">
        <f t="shared" si="17"/>
        <v>0</v>
      </c>
      <c r="J339" s="176">
        <f t="shared" si="18"/>
        <v>0</v>
      </c>
      <c r="K339" s="176">
        <f t="shared" si="19"/>
        <v>0</v>
      </c>
      <c r="L339" s="185">
        <v>2070110</v>
      </c>
    </row>
    <row r="340" spans="1:12" s="170" customFormat="1" ht="20.25" customHeight="1">
      <c r="A340" s="192"/>
      <c r="B340" s="191" t="s">
        <v>602</v>
      </c>
      <c r="C340" s="175">
        <v>0</v>
      </c>
      <c r="D340" s="175">
        <v>20</v>
      </c>
      <c r="E340" s="175"/>
      <c r="F340" s="175">
        <v>16</v>
      </c>
      <c r="G340" s="175">
        <v>23</v>
      </c>
      <c r="H340" s="176">
        <f t="shared" si="16"/>
        <v>0</v>
      </c>
      <c r="I340" s="176">
        <f t="shared" si="17"/>
        <v>1.1499999999999999</v>
      </c>
      <c r="J340" s="176">
        <f t="shared" si="18"/>
        <v>0</v>
      </c>
      <c r="K340" s="176">
        <f t="shared" si="19"/>
        <v>1.4375</v>
      </c>
      <c r="L340" s="185">
        <v>2070111</v>
      </c>
    </row>
    <row r="341" spans="1:12" s="170" customFormat="1" ht="20.25" customHeight="1">
      <c r="A341" s="192"/>
      <c r="B341" s="191" t="s">
        <v>603</v>
      </c>
      <c r="C341" s="175">
        <v>0</v>
      </c>
      <c r="D341" s="175">
        <v>0</v>
      </c>
      <c r="E341" s="175"/>
      <c r="F341" s="175">
        <v>0</v>
      </c>
      <c r="G341" s="175">
        <v>0</v>
      </c>
      <c r="H341" s="176">
        <f t="shared" si="16"/>
        <v>0</v>
      </c>
      <c r="I341" s="176">
        <f t="shared" si="17"/>
        <v>0</v>
      </c>
      <c r="J341" s="176">
        <f t="shared" si="18"/>
        <v>0</v>
      </c>
      <c r="K341" s="176">
        <f t="shared" si="19"/>
        <v>0</v>
      </c>
      <c r="L341" s="185">
        <v>2070112</v>
      </c>
    </row>
    <row r="342" spans="1:12" s="170" customFormat="1" ht="20.25" customHeight="1">
      <c r="A342" s="192"/>
      <c r="B342" s="191" t="s">
        <v>604</v>
      </c>
      <c r="C342" s="175">
        <v>0</v>
      </c>
      <c r="D342" s="175">
        <v>3</v>
      </c>
      <c r="E342" s="175"/>
      <c r="F342" s="175">
        <v>3</v>
      </c>
      <c r="G342" s="175">
        <v>0</v>
      </c>
      <c r="H342" s="176">
        <f t="shared" si="16"/>
        <v>0</v>
      </c>
      <c r="I342" s="176">
        <f t="shared" si="17"/>
        <v>0</v>
      </c>
      <c r="J342" s="176">
        <f t="shared" si="18"/>
        <v>0</v>
      </c>
      <c r="K342" s="176">
        <f t="shared" si="19"/>
        <v>0</v>
      </c>
      <c r="L342" s="185">
        <v>2070113</v>
      </c>
    </row>
    <row r="343" spans="1:12" s="170" customFormat="1" ht="20.25" customHeight="1">
      <c r="A343" s="192"/>
      <c r="B343" s="191" t="s">
        <v>605</v>
      </c>
      <c r="C343" s="175">
        <v>0</v>
      </c>
      <c r="D343" s="175">
        <v>60</v>
      </c>
      <c r="E343" s="175"/>
      <c r="F343" s="175">
        <v>60</v>
      </c>
      <c r="G343" s="175">
        <v>100</v>
      </c>
      <c r="H343" s="176">
        <f t="shared" si="16"/>
        <v>0</v>
      </c>
      <c r="I343" s="176">
        <f t="shared" si="17"/>
        <v>1.6666666666666667</v>
      </c>
      <c r="J343" s="176">
        <f t="shared" si="18"/>
        <v>0</v>
      </c>
      <c r="K343" s="176">
        <f t="shared" si="19"/>
        <v>1.6666666666666667</v>
      </c>
      <c r="L343" s="185">
        <v>2070114</v>
      </c>
    </row>
    <row r="344" spans="1:12" s="170" customFormat="1" ht="20.25" customHeight="1">
      <c r="A344" s="192"/>
      <c r="B344" s="191" t="s">
        <v>606</v>
      </c>
      <c r="C344" s="175">
        <v>0</v>
      </c>
      <c r="D344" s="175">
        <v>125</v>
      </c>
      <c r="E344" s="175"/>
      <c r="F344" s="175">
        <v>125</v>
      </c>
      <c r="G344" s="175">
        <v>148</v>
      </c>
      <c r="H344" s="176">
        <f t="shared" si="16"/>
        <v>0</v>
      </c>
      <c r="I344" s="176">
        <f t="shared" si="17"/>
        <v>1.1839999999999999</v>
      </c>
      <c r="J344" s="176">
        <f t="shared" si="18"/>
        <v>0</v>
      </c>
      <c r="K344" s="176">
        <f t="shared" si="19"/>
        <v>1.1839999999999999</v>
      </c>
      <c r="L344" s="185">
        <v>2070199</v>
      </c>
    </row>
    <row r="345" spans="1:12" s="170" customFormat="1" ht="20.25" customHeight="1">
      <c r="A345" s="192"/>
      <c r="B345" s="191" t="s">
        <v>607</v>
      </c>
      <c r="C345" s="175">
        <v>0</v>
      </c>
      <c r="D345" s="175"/>
      <c r="E345" s="175"/>
      <c r="F345" s="175">
        <v>10</v>
      </c>
      <c r="G345" s="175"/>
      <c r="H345" s="176">
        <f t="shared" si="16"/>
        <v>0</v>
      </c>
      <c r="I345" s="176">
        <f t="shared" si="17"/>
        <v>0</v>
      </c>
      <c r="J345" s="176">
        <f t="shared" si="18"/>
        <v>0</v>
      </c>
      <c r="K345" s="176">
        <f t="shared" si="19"/>
        <v>0</v>
      </c>
      <c r="L345" s="185">
        <v>20702</v>
      </c>
    </row>
    <row r="346" spans="1:12" s="170" customFormat="1" ht="20.25" customHeight="1">
      <c r="A346" s="192"/>
      <c r="B346" s="191" t="s">
        <v>362</v>
      </c>
      <c r="C346" s="175">
        <v>0</v>
      </c>
      <c r="D346" s="175"/>
      <c r="E346" s="175"/>
      <c r="F346" s="175">
        <v>0</v>
      </c>
      <c r="G346" s="175"/>
      <c r="H346" s="176">
        <f t="shared" si="16"/>
        <v>0</v>
      </c>
      <c r="I346" s="176">
        <f t="shared" si="17"/>
        <v>0</v>
      </c>
      <c r="J346" s="176">
        <f t="shared" si="18"/>
        <v>0</v>
      </c>
      <c r="K346" s="176">
        <f t="shared" si="19"/>
        <v>0</v>
      </c>
      <c r="L346" s="185">
        <v>2070201</v>
      </c>
    </row>
    <row r="347" spans="1:12" s="170" customFormat="1" ht="20.25" customHeight="1">
      <c r="A347" s="192"/>
      <c r="B347" s="191" t="s">
        <v>363</v>
      </c>
      <c r="C347" s="175">
        <v>0</v>
      </c>
      <c r="D347" s="175"/>
      <c r="E347" s="175"/>
      <c r="F347" s="175">
        <v>0</v>
      </c>
      <c r="G347" s="175"/>
      <c r="H347" s="176">
        <f t="shared" si="16"/>
        <v>0</v>
      </c>
      <c r="I347" s="176">
        <f t="shared" si="17"/>
        <v>0</v>
      </c>
      <c r="J347" s="176">
        <f t="shared" si="18"/>
        <v>0</v>
      </c>
      <c r="K347" s="176">
        <f t="shared" si="19"/>
        <v>0</v>
      </c>
      <c r="L347" s="185">
        <v>2070202</v>
      </c>
    </row>
    <row r="348" spans="1:12" s="170" customFormat="1" ht="20.25" customHeight="1">
      <c r="A348" s="192"/>
      <c r="B348" s="191" t="s">
        <v>364</v>
      </c>
      <c r="C348" s="175">
        <v>0</v>
      </c>
      <c r="D348" s="175"/>
      <c r="E348" s="175"/>
      <c r="F348" s="175">
        <v>0</v>
      </c>
      <c r="G348" s="175"/>
      <c r="H348" s="176">
        <f t="shared" si="16"/>
        <v>0</v>
      </c>
      <c r="I348" s="176">
        <f t="shared" si="17"/>
        <v>0</v>
      </c>
      <c r="J348" s="176">
        <f t="shared" si="18"/>
        <v>0</v>
      </c>
      <c r="K348" s="176">
        <f t="shared" si="19"/>
        <v>0</v>
      </c>
      <c r="L348" s="185">
        <v>2070203</v>
      </c>
    </row>
    <row r="349" spans="1:12" s="170" customFormat="1" ht="20.25" customHeight="1">
      <c r="A349" s="192"/>
      <c r="B349" s="191" t="s">
        <v>608</v>
      </c>
      <c r="C349" s="175">
        <v>0</v>
      </c>
      <c r="D349" s="175"/>
      <c r="E349" s="175"/>
      <c r="F349" s="175">
        <v>10</v>
      </c>
      <c r="G349" s="175"/>
      <c r="H349" s="176">
        <f t="shared" si="16"/>
        <v>0</v>
      </c>
      <c r="I349" s="176">
        <f t="shared" si="17"/>
        <v>0</v>
      </c>
      <c r="J349" s="176">
        <f t="shared" si="18"/>
        <v>0</v>
      </c>
      <c r="K349" s="176">
        <f t="shared" si="19"/>
        <v>0</v>
      </c>
      <c r="L349" s="185">
        <v>2070204</v>
      </c>
    </row>
    <row r="350" spans="1:12" s="170" customFormat="1" ht="20.25" customHeight="1">
      <c r="A350" s="192"/>
      <c r="B350" s="191" t="s">
        <v>609</v>
      </c>
      <c r="C350" s="175">
        <v>0</v>
      </c>
      <c r="D350" s="175"/>
      <c r="E350" s="175"/>
      <c r="F350" s="175">
        <v>0</v>
      </c>
      <c r="G350" s="175"/>
      <c r="H350" s="176">
        <f t="shared" si="16"/>
        <v>0</v>
      </c>
      <c r="I350" s="176">
        <f t="shared" si="17"/>
        <v>0</v>
      </c>
      <c r="J350" s="176">
        <f t="shared" si="18"/>
        <v>0</v>
      </c>
      <c r="K350" s="176">
        <f t="shared" si="19"/>
        <v>0</v>
      </c>
      <c r="L350" s="185">
        <v>2070205</v>
      </c>
    </row>
    <row r="351" spans="1:12" s="170" customFormat="1" ht="20.25" customHeight="1">
      <c r="A351" s="192"/>
      <c r="B351" s="191" t="s">
        <v>610</v>
      </c>
      <c r="C351" s="175">
        <v>0</v>
      </c>
      <c r="D351" s="175"/>
      <c r="E351" s="175"/>
      <c r="F351" s="175">
        <v>0</v>
      </c>
      <c r="G351" s="175"/>
      <c r="H351" s="176">
        <f t="shared" si="16"/>
        <v>0</v>
      </c>
      <c r="I351" s="176">
        <f t="shared" si="17"/>
        <v>0</v>
      </c>
      <c r="J351" s="176">
        <f t="shared" si="18"/>
        <v>0</v>
      </c>
      <c r="K351" s="176">
        <f t="shared" si="19"/>
        <v>0</v>
      </c>
      <c r="L351" s="185">
        <v>2070206</v>
      </c>
    </row>
    <row r="352" spans="1:12" s="170" customFormat="1" ht="20.25" customHeight="1">
      <c r="A352" s="192"/>
      <c r="B352" s="191" t="s">
        <v>611</v>
      </c>
      <c r="C352" s="175">
        <v>0</v>
      </c>
      <c r="D352" s="175"/>
      <c r="E352" s="175"/>
      <c r="F352" s="175">
        <v>0</v>
      </c>
      <c r="G352" s="175"/>
      <c r="H352" s="176">
        <f t="shared" si="16"/>
        <v>0</v>
      </c>
      <c r="I352" s="176">
        <f t="shared" si="17"/>
        <v>0</v>
      </c>
      <c r="J352" s="176">
        <f t="shared" si="18"/>
        <v>0</v>
      </c>
      <c r="K352" s="176">
        <f t="shared" si="19"/>
        <v>0</v>
      </c>
      <c r="L352" s="185">
        <v>2070299</v>
      </c>
    </row>
    <row r="353" spans="1:12" s="170" customFormat="1" ht="20.25" customHeight="1">
      <c r="A353" s="192"/>
      <c r="B353" s="191" t="s">
        <v>612</v>
      </c>
      <c r="C353" s="175">
        <v>0</v>
      </c>
      <c r="D353" s="175"/>
      <c r="E353" s="175"/>
      <c r="F353" s="175">
        <v>59</v>
      </c>
      <c r="G353" s="175">
        <v>31</v>
      </c>
      <c r="H353" s="176">
        <f t="shared" si="16"/>
        <v>0</v>
      </c>
      <c r="I353" s="176">
        <f t="shared" si="17"/>
        <v>0</v>
      </c>
      <c r="J353" s="176">
        <f t="shared" si="18"/>
        <v>0</v>
      </c>
      <c r="K353" s="176">
        <f t="shared" si="19"/>
        <v>0.52542372881355937</v>
      </c>
      <c r="L353" s="185">
        <v>20703</v>
      </c>
    </row>
    <row r="354" spans="1:12" s="170" customFormat="1" ht="20.25" customHeight="1">
      <c r="A354" s="192"/>
      <c r="B354" s="191" t="s">
        <v>362</v>
      </c>
      <c r="C354" s="175">
        <v>0</v>
      </c>
      <c r="D354" s="175"/>
      <c r="E354" s="175"/>
      <c r="F354" s="175">
        <v>0</v>
      </c>
      <c r="G354" s="175">
        <v>0</v>
      </c>
      <c r="H354" s="176">
        <f t="shared" si="16"/>
        <v>0</v>
      </c>
      <c r="I354" s="176">
        <f t="shared" si="17"/>
        <v>0</v>
      </c>
      <c r="J354" s="176">
        <f t="shared" si="18"/>
        <v>0</v>
      </c>
      <c r="K354" s="176">
        <f t="shared" si="19"/>
        <v>0</v>
      </c>
      <c r="L354" s="185">
        <v>2070301</v>
      </c>
    </row>
    <row r="355" spans="1:12" s="170" customFormat="1" ht="20.25" customHeight="1">
      <c r="A355" s="192"/>
      <c r="B355" s="191" t="s">
        <v>363</v>
      </c>
      <c r="C355" s="175">
        <v>0</v>
      </c>
      <c r="D355" s="175"/>
      <c r="E355" s="175"/>
      <c r="F355" s="175">
        <v>4</v>
      </c>
      <c r="G355" s="175">
        <v>0</v>
      </c>
      <c r="H355" s="176">
        <f t="shared" si="16"/>
        <v>0</v>
      </c>
      <c r="I355" s="176">
        <f t="shared" si="17"/>
        <v>0</v>
      </c>
      <c r="J355" s="176">
        <f t="shared" si="18"/>
        <v>0</v>
      </c>
      <c r="K355" s="176">
        <f t="shared" si="19"/>
        <v>0</v>
      </c>
      <c r="L355" s="185">
        <v>2070302</v>
      </c>
    </row>
    <row r="356" spans="1:12" s="170" customFormat="1" ht="20.25" customHeight="1">
      <c r="A356" s="192"/>
      <c r="B356" s="191" t="s">
        <v>364</v>
      </c>
      <c r="C356" s="175">
        <v>0</v>
      </c>
      <c r="D356" s="175"/>
      <c r="E356" s="175"/>
      <c r="F356" s="175">
        <v>0</v>
      </c>
      <c r="G356" s="175">
        <v>0</v>
      </c>
      <c r="H356" s="176">
        <f t="shared" si="16"/>
        <v>0</v>
      </c>
      <c r="I356" s="176">
        <f t="shared" si="17"/>
        <v>0</v>
      </c>
      <c r="J356" s="176">
        <f t="shared" si="18"/>
        <v>0</v>
      </c>
      <c r="K356" s="176">
        <f t="shared" si="19"/>
        <v>0</v>
      </c>
      <c r="L356" s="185">
        <v>2070303</v>
      </c>
    </row>
    <row r="357" spans="1:12" s="170" customFormat="1" ht="20.25" customHeight="1">
      <c r="A357" s="192"/>
      <c r="B357" s="191" t="s">
        <v>613</v>
      </c>
      <c r="C357" s="175">
        <v>0</v>
      </c>
      <c r="D357" s="175"/>
      <c r="E357" s="175"/>
      <c r="F357" s="175">
        <v>0</v>
      </c>
      <c r="G357" s="175">
        <v>0</v>
      </c>
      <c r="H357" s="176">
        <f t="shared" si="16"/>
        <v>0</v>
      </c>
      <c r="I357" s="176">
        <f t="shared" si="17"/>
        <v>0</v>
      </c>
      <c r="J357" s="176">
        <f t="shared" si="18"/>
        <v>0</v>
      </c>
      <c r="K357" s="176">
        <f t="shared" si="19"/>
        <v>0</v>
      </c>
      <c r="L357" s="185">
        <v>2070304</v>
      </c>
    </row>
    <row r="358" spans="1:12" s="170" customFormat="1" ht="20.25" customHeight="1">
      <c r="A358" s="192"/>
      <c r="B358" s="191" t="s">
        <v>614</v>
      </c>
      <c r="C358" s="175">
        <v>0</v>
      </c>
      <c r="D358" s="175"/>
      <c r="E358" s="175"/>
      <c r="F358" s="175">
        <v>0</v>
      </c>
      <c r="G358" s="175">
        <v>0</v>
      </c>
      <c r="H358" s="176">
        <f t="shared" si="16"/>
        <v>0</v>
      </c>
      <c r="I358" s="176">
        <f t="shared" si="17"/>
        <v>0</v>
      </c>
      <c r="J358" s="176">
        <f t="shared" si="18"/>
        <v>0</v>
      </c>
      <c r="K358" s="176">
        <f t="shared" si="19"/>
        <v>0</v>
      </c>
      <c r="L358" s="185">
        <v>2070305</v>
      </c>
    </row>
    <row r="359" spans="1:12" s="170" customFormat="1" ht="20.25" customHeight="1">
      <c r="A359" s="192"/>
      <c r="B359" s="191" t="s">
        <v>615</v>
      </c>
      <c r="C359" s="175">
        <v>0</v>
      </c>
      <c r="D359" s="175"/>
      <c r="E359" s="175"/>
      <c r="F359" s="175">
        <v>0</v>
      </c>
      <c r="G359" s="175">
        <v>0</v>
      </c>
      <c r="H359" s="176">
        <f t="shared" si="16"/>
        <v>0</v>
      </c>
      <c r="I359" s="176">
        <f t="shared" si="17"/>
        <v>0</v>
      </c>
      <c r="J359" s="176">
        <f t="shared" si="18"/>
        <v>0</v>
      </c>
      <c r="K359" s="176">
        <f t="shared" si="19"/>
        <v>0</v>
      </c>
      <c r="L359" s="185">
        <v>2070306</v>
      </c>
    </row>
    <row r="360" spans="1:12" s="170" customFormat="1" ht="20.25" customHeight="1">
      <c r="A360" s="192"/>
      <c r="B360" s="191" t="s">
        <v>616</v>
      </c>
      <c r="C360" s="175">
        <v>0</v>
      </c>
      <c r="D360" s="175"/>
      <c r="E360" s="175"/>
      <c r="F360" s="175">
        <v>55</v>
      </c>
      <c r="G360" s="175">
        <v>31</v>
      </c>
      <c r="H360" s="176">
        <f t="shared" si="16"/>
        <v>0</v>
      </c>
      <c r="I360" s="176">
        <f t="shared" si="17"/>
        <v>0</v>
      </c>
      <c r="J360" s="176">
        <f t="shared" si="18"/>
        <v>0</v>
      </c>
      <c r="K360" s="176">
        <f t="shared" si="19"/>
        <v>0.5636363636363636</v>
      </c>
      <c r="L360" s="185">
        <v>2070307</v>
      </c>
    </row>
    <row r="361" spans="1:12" s="170" customFormat="1" ht="20.25" customHeight="1">
      <c r="A361" s="192"/>
      <c r="B361" s="191" t="s">
        <v>617</v>
      </c>
      <c r="C361" s="175">
        <v>0</v>
      </c>
      <c r="D361" s="175"/>
      <c r="E361" s="175"/>
      <c r="F361" s="175">
        <v>0</v>
      </c>
      <c r="G361" s="175">
        <v>0</v>
      </c>
      <c r="H361" s="176">
        <f t="shared" si="16"/>
        <v>0</v>
      </c>
      <c r="I361" s="176">
        <f t="shared" si="17"/>
        <v>0</v>
      </c>
      <c r="J361" s="176">
        <f t="shared" si="18"/>
        <v>0</v>
      </c>
      <c r="K361" s="176">
        <f t="shared" si="19"/>
        <v>0</v>
      </c>
      <c r="L361" s="185">
        <v>2070308</v>
      </c>
    </row>
    <row r="362" spans="1:12" s="170" customFormat="1" ht="20.25" customHeight="1">
      <c r="A362" s="192"/>
      <c r="B362" s="191" t="s">
        <v>618</v>
      </c>
      <c r="C362" s="175">
        <v>0</v>
      </c>
      <c r="D362" s="175"/>
      <c r="E362" s="175"/>
      <c r="F362" s="175">
        <v>0</v>
      </c>
      <c r="G362" s="175">
        <v>0</v>
      </c>
      <c r="H362" s="176">
        <f t="shared" si="16"/>
        <v>0</v>
      </c>
      <c r="I362" s="176">
        <f t="shared" si="17"/>
        <v>0</v>
      </c>
      <c r="J362" s="176">
        <f t="shared" si="18"/>
        <v>0</v>
      </c>
      <c r="K362" s="176">
        <f t="shared" si="19"/>
        <v>0</v>
      </c>
      <c r="L362" s="185">
        <v>2070309</v>
      </c>
    </row>
    <row r="363" spans="1:12" s="170" customFormat="1" ht="20.25" customHeight="1">
      <c r="A363" s="192"/>
      <c r="B363" s="191" t="s">
        <v>619</v>
      </c>
      <c r="C363" s="175">
        <v>0</v>
      </c>
      <c r="D363" s="175"/>
      <c r="E363" s="175"/>
      <c r="F363" s="175">
        <v>0</v>
      </c>
      <c r="G363" s="175">
        <v>0</v>
      </c>
      <c r="H363" s="176">
        <f t="shared" si="16"/>
        <v>0</v>
      </c>
      <c r="I363" s="176">
        <f t="shared" si="17"/>
        <v>0</v>
      </c>
      <c r="J363" s="176">
        <f t="shared" si="18"/>
        <v>0</v>
      </c>
      <c r="K363" s="176">
        <f t="shared" si="19"/>
        <v>0</v>
      </c>
      <c r="L363" s="185">
        <v>2070399</v>
      </c>
    </row>
    <row r="364" spans="1:12" s="170" customFormat="1" ht="20.25" customHeight="1">
      <c r="A364" s="192"/>
      <c r="B364" s="192" t="s">
        <v>620</v>
      </c>
      <c r="C364" s="175">
        <v>0</v>
      </c>
      <c r="D364" s="175"/>
      <c r="E364" s="175"/>
      <c r="F364" s="175"/>
      <c r="G364" s="175"/>
      <c r="H364" s="176">
        <f t="shared" si="16"/>
        <v>0</v>
      </c>
      <c r="I364" s="176">
        <f t="shared" si="17"/>
        <v>0</v>
      </c>
      <c r="J364" s="176">
        <f t="shared" si="18"/>
        <v>0</v>
      </c>
      <c r="K364" s="176">
        <f t="shared" si="19"/>
        <v>0</v>
      </c>
      <c r="L364" s="185">
        <v>20706</v>
      </c>
    </row>
    <row r="365" spans="1:12" s="170" customFormat="1" ht="20.25" customHeight="1">
      <c r="A365" s="192"/>
      <c r="B365" s="192" t="s">
        <v>362</v>
      </c>
      <c r="C365" s="175">
        <v>0</v>
      </c>
      <c r="D365" s="175"/>
      <c r="E365" s="175"/>
      <c r="F365" s="175"/>
      <c r="G365" s="175"/>
      <c r="H365" s="176">
        <f t="shared" si="16"/>
        <v>0</v>
      </c>
      <c r="I365" s="176">
        <f t="shared" si="17"/>
        <v>0</v>
      </c>
      <c r="J365" s="176">
        <f t="shared" si="18"/>
        <v>0</v>
      </c>
      <c r="K365" s="176">
        <f t="shared" si="19"/>
        <v>0</v>
      </c>
      <c r="L365" s="185">
        <v>2070601</v>
      </c>
    </row>
    <row r="366" spans="1:12" s="170" customFormat="1" ht="20.25" customHeight="1">
      <c r="A366" s="192"/>
      <c r="B366" s="192" t="s">
        <v>363</v>
      </c>
      <c r="C366" s="175">
        <v>0</v>
      </c>
      <c r="D366" s="175"/>
      <c r="E366" s="175"/>
      <c r="F366" s="175"/>
      <c r="G366" s="175"/>
      <c r="H366" s="176">
        <f t="shared" si="16"/>
        <v>0</v>
      </c>
      <c r="I366" s="176">
        <f t="shared" si="17"/>
        <v>0</v>
      </c>
      <c r="J366" s="176">
        <f t="shared" si="18"/>
        <v>0</v>
      </c>
      <c r="K366" s="176">
        <f t="shared" si="19"/>
        <v>0</v>
      </c>
      <c r="L366" s="185">
        <v>2070602</v>
      </c>
    </row>
    <row r="367" spans="1:12" s="170" customFormat="1" ht="20.25" customHeight="1">
      <c r="A367" s="192"/>
      <c r="B367" s="192" t="s">
        <v>364</v>
      </c>
      <c r="C367" s="175">
        <v>0</v>
      </c>
      <c r="D367" s="175"/>
      <c r="E367" s="175"/>
      <c r="F367" s="175"/>
      <c r="G367" s="175"/>
      <c r="H367" s="176">
        <f t="shared" si="16"/>
        <v>0</v>
      </c>
      <c r="I367" s="176">
        <f t="shared" si="17"/>
        <v>0</v>
      </c>
      <c r="J367" s="176">
        <f t="shared" si="18"/>
        <v>0</v>
      </c>
      <c r="K367" s="176">
        <f t="shared" si="19"/>
        <v>0</v>
      </c>
      <c r="L367" s="185">
        <v>2070603</v>
      </c>
    </row>
    <row r="368" spans="1:12" s="170" customFormat="1" ht="20.25" customHeight="1">
      <c r="A368" s="192"/>
      <c r="B368" s="192" t="s">
        <v>621</v>
      </c>
      <c r="C368" s="175">
        <v>0</v>
      </c>
      <c r="D368" s="175"/>
      <c r="E368" s="175"/>
      <c r="F368" s="175"/>
      <c r="G368" s="175"/>
      <c r="H368" s="176">
        <f t="shared" si="16"/>
        <v>0</v>
      </c>
      <c r="I368" s="176">
        <f t="shared" si="17"/>
        <v>0</v>
      </c>
      <c r="J368" s="176">
        <f t="shared" si="18"/>
        <v>0</v>
      </c>
      <c r="K368" s="176">
        <f t="shared" si="19"/>
        <v>0</v>
      </c>
      <c r="L368" s="185">
        <v>2070604</v>
      </c>
    </row>
    <row r="369" spans="1:12" s="170" customFormat="1" ht="20.25" customHeight="1">
      <c r="A369" s="192"/>
      <c r="B369" s="192" t="s">
        <v>622</v>
      </c>
      <c r="C369" s="175">
        <v>0</v>
      </c>
      <c r="D369" s="175"/>
      <c r="E369" s="175"/>
      <c r="F369" s="175"/>
      <c r="G369" s="175"/>
      <c r="H369" s="176">
        <f t="shared" si="16"/>
        <v>0</v>
      </c>
      <c r="I369" s="176">
        <f t="shared" si="17"/>
        <v>0</v>
      </c>
      <c r="J369" s="176">
        <f t="shared" si="18"/>
        <v>0</v>
      </c>
      <c r="K369" s="176">
        <f t="shared" si="19"/>
        <v>0</v>
      </c>
      <c r="L369" s="185">
        <v>2070605</v>
      </c>
    </row>
    <row r="370" spans="1:12" s="170" customFormat="1" ht="20.25" customHeight="1">
      <c r="A370" s="192"/>
      <c r="B370" s="192" t="s">
        <v>623</v>
      </c>
      <c r="C370" s="175">
        <v>0</v>
      </c>
      <c r="D370" s="175"/>
      <c r="E370" s="175"/>
      <c r="F370" s="175"/>
      <c r="G370" s="175"/>
      <c r="H370" s="176">
        <f t="shared" si="16"/>
        <v>0</v>
      </c>
      <c r="I370" s="176">
        <f t="shared" si="17"/>
        <v>0</v>
      </c>
      <c r="J370" s="176">
        <f t="shared" si="18"/>
        <v>0</v>
      </c>
      <c r="K370" s="176">
        <f t="shared" si="19"/>
        <v>0</v>
      </c>
      <c r="L370" s="185">
        <v>2070606</v>
      </c>
    </row>
    <row r="371" spans="1:12" s="170" customFormat="1" ht="20.25" customHeight="1">
      <c r="A371" s="192"/>
      <c r="B371" s="192" t="s">
        <v>624</v>
      </c>
      <c r="C371" s="175">
        <v>0</v>
      </c>
      <c r="D371" s="175"/>
      <c r="E371" s="175"/>
      <c r="F371" s="175"/>
      <c r="G371" s="175"/>
      <c r="H371" s="176">
        <f t="shared" si="16"/>
        <v>0</v>
      </c>
      <c r="I371" s="176">
        <f t="shared" si="17"/>
        <v>0</v>
      </c>
      <c r="J371" s="176">
        <f t="shared" si="18"/>
        <v>0</v>
      </c>
      <c r="K371" s="176">
        <f t="shared" si="19"/>
        <v>0</v>
      </c>
      <c r="L371" s="185">
        <v>2070607</v>
      </c>
    </row>
    <row r="372" spans="1:12" s="170" customFormat="1" ht="20.25" customHeight="1">
      <c r="A372" s="192"/>
      <c r="B372" s="192" t="s">
        <v>625</v>
      </c>
      <c r="C372" s="175">
        <v>0</v>
      </c>
      <c r="D372" s="175"/>
      <c r="E372" s="175"/>
      <c r="F372" s="175"/>
      <c r="G372" s="175"/>
      <c r="H372" s="176">
        <f t="shared" si="16"/>
        <v>0</v>
      </c>
      <c r="I372" s="176">
        <f t="shared" si="17"/>
        <v>0</v>
      </c>
      <c r="J372" s="176">
        <f t="shared" si="18"/>
        <v>0</v>
      </c>
      <c r="K372" s="176">
        <f t="shared" si="19"/>
        <v>0</v>
      </c>
      <c r="L372" s="185">
        <v>2070699</v>
      </c>
    </row>
    <row r="373" spans="1:12" s="170" customFormat="1" ht="20.25" customHeight="1">
      <c r="A373" s="192"/>
      <c r="B373" s="192" t="s">
        <v>626</v>
      </c>
      <c r="C373" s="175">
        <v>0</v>
      </c>
      <c r="D373" s="175">
        <v>286</v>
      </c>
      <c r="E373" s="175"/>
      <c r="F373" s="175">
        <v>761</v>
      </c>
      <c r="G373" s="175">
        <v>321</v>
      </c>
      <c r="H373" s="176">
        <f t="shared" si="16"/>
        <v>0</v>
      </c>
      <c r="I373" s="176">
        <f t="shared" si="17"/>
        <v>1.1223776223776223</v>
      </c>
      <c r="J373" s="176">
        <f t="shared" si="18"/>
        <v>0</v>
      </c>
      <c r="K373" s="176">
        <f t="shared" si="19"/>
        <v>0.42181340341655715</v>
      </c>
      <c r="L373" s="185">
        <v>20708</v>
      </c>
    </row>
    <row r="374" spans="1:12" s="170" customFormat="1" ht="20.25" customHeight="1">
      <c r="A374" s="192"/>
      <c r="B374" s="192" t="s">
        <v>362</v>
      </c>
      <c r="C374" s="175">
        <v>0</v>
      </c>
      <c r="D374" s="175">
        <v>240</v>
      </c>
      <c r="E374" s="175"/>
      <c r="F374" s="175">
        <v>243</v>
      </c>
      <c r="G374" s="175">
        <v>280</v>
      </c>
      <c r="H374" s="176">
        <f t="shared" si="16"/>
        <v>0</v>
      </c>
      <c r="I374" s="176">
        <f t="shared" si="17"/>
        <v>1.1666666666666667</v>
      </c>
      <c r="J374" s="176">
        <f t="shared" si="18"/>
        <v>0</v>
      </c>
      <c r="K374" s="176">
        <f t="shared" si="19"/>
        <v>1.1522633744855968</v>
      </c>
      <c r="L374" s="185">
        <v>2070801</v>
      </c>
    </row>
    <row r="375" spans="1:12" s="170" customFormat="1" ht="20.25" customHeight="1">
      <c r="A375" s="192"/>
      <c r="B375" s="192" t="s">
        <v>363</v>
      </c>
      <c r="C375" s="175">
        <v>0</v>
      </c>
      <c r="D375" s="175">
        <v>20</v>
      </c>
      <c r="E375" s="175"/>
      <c r="F375" s="175">
        <v>21</v>
      </c>
      <c r="G375" s="175">
        <v>12</v>
      </c>
      <c r="H375" s="176">
        <f t="shared" si="16"/>
        <v>0</v>
      </c>
      <c r="I375" s="176">
        <f t="shared" si="17"/>
        <v>0.6</v>
      </c>
      <c r="J375" s="176">
        <f t="shared" si="18"/>
        <v>0</v>
      </c>
      <c r="K375" s="176">
        <f t="shared" si="19"/>
        <v>0.5714285714285714</v>
      </c>
      <c r="L375" s="185">
        <v>2070802</v>
      </c>
    </row>
    <row r="376" spans="1:12" s="170" customFormat="1" ht="20.25" customHeight="1">
      <c r="A376" s="192"/>
      <c r="B376" s="192" t="s">
        <v>364</v>
      </c>
      <c r="C376" s="175">
        <v>0</v>
      </c>
      <c r="D376" s="175">
        <v>0</v>
      </c>
      <c r="E376" s="175"/>
      <c r="F376" s="175">
        <v>0</v>
      </c>
      <c r="G376" s="175">
        <v>0</v>
      </c>
      <c r="H376" s="176">
        <f t="shared" si="16"/>
        <v>0</v>
      </c>
      <c r="I376" s="176">
        <f t="shared" si="17"/>
        <v>0</v>
      </c>
      <c r="J376" s="176">
        <f t="shared" si="18"/>
        <v>0</v>
      </c>
      <c r="K376" s="176">
        <f t="shared" si="19"/>
        <v>0</v>
      </c>
      <c r="L376" s="185">
        <v>2070803</v>
      </c>
    </row>
    <row r="377" spans="1:12" s="170" customFormat="1" ht="20.25" customHeight="1">
      <c r="A377" s="192"/>
      <c r="B377" s="192" t="s">
        <v>627</v>
      </c>
      <c r="C377" s="175">
        <v>0</v>
      </c>
      <c r="D377" s="175">
        <v>0</v>
      </c>
      <c r="E377" s="175"/>
      <c r="F377" s="175">
        <v>0</v>
      </c>
      <c r="G377" s="175">
        <v>0</v>
      </c>
      <c r="H377" s="176">
        <f t="shared" si="16"/>
        <v>0</v>
      </c>
      <c r="I377" s="176">
        <f t="shared" si="17"/>
        <v>0</v>
      </c>
      <c r="J377" s="176">
        <f t="shared" si="18"/>
        <v>0</v>
      </c>
      <c r="K377" s="176">
        <f t="shared" si="19"/>
        <v>0</v>
      </c>
      <c r="L377" s="185">
        <v>2070806</v>
      </c>
    </row>
    <row r="378" spans="1:12" s="170" customFormat="1" ht="20.25" customHeight="1">
      <c r="A378" s="192"/>
      <c r="B378" s="192" t="s">
        <v>628</v>
      </c>
      <c r="C378" s="175">
        <v>0</v>
      </c>
      <c r="D378" s="175">
        <v>20</v>
      </c>
      <c r="E378" s="175"/>
      <c r="F378" s="175">
        <v>19</v>
      </c>
      <c r="G378" s="175">
        <v>19</v>
      </c>
      <c r="H378" s="176">
        <f t="shared" si="16"/>
        <v>0</v>
      </c>
      <c r="I378" s="176">
        <f t="shared" si="17"/>
        <v>0.95</v>
      </c>
      <c r="J378" s="176">
        <f t="shared" si="18"/>
        <v>0</v>
      </c>
      <c r="K378" s="176">
        <f t="shared" si="19"/>
        <v>1</v>
      </c>
      <c r="L378" s="185">
        <v>2070807</v>
      </c>
    </row>
    <row r="379" spans="1:12" s="170" customFormat="1" ht="20.25" customHeight="1">
      <c r="A379" s="192"/>
      <c r="B379" s="192" t="s">
        <v>629</v>
      </c>
      <c r="C379" s="175">
        <v>0</v>
      </c>
      <c r="D379" s="175"/>
      <c r="E379" s="175"/>
      <c r="F379" s="175">
        <v>0</v>
      </c>
      <c r="G379" s="175">
        <v>0</v>
      </c>
      <c r="H379" s="176">
        <f t="shared" si="16"/>
        <v>0</v>
      </c>
      <c r="I379" s="176">
        <f t="shared" si="17"/>
        <v>0</v>
      </c>
      <c r="J379" s="176">
        <f t="shared" si="18"/>
        <v>0</v>
      </c>
      <c r="K379" s="176">
        <f t="shared" si="19"/>
        <v>0</v>
      </c>
      <c r="L379" s="185">
        <v>2070808</v>
      </c>
    </row>
    <row r="380" spans="1:12" s="170" customFormat="1" ht="20.25" customHeight="1">
      <c r="A380" s="192"/>
      <c r="B380" s="192" t="s">
        <v>630</v>
      </c>
      <c r="C380" s="175">
        <v>0</v>
      </c>
      <c r="D380" s="175"/>
      <c r="E380" s="175"/>
      <c r="F380" s="175">
        <v>478</v>
      </c>
      <c r="G380" s="175">
        <v>10</v>
      </c>
      <c r="H380" s="176">
        <f t="shared" si="16"/>
        <v>0</v>
      </c>
      <c r="I380" s="176">
        <f t="shared" si="17"/>
        <v>0</v>
      </c>
      <c r="J380" s="176">
        <f t="shared" si="18"/>
        <v>0</v>
      </c>
      <c r="K380" s="176">
        <f t="shared" si="19"/>
        <v>2.0920502092050208E-2</v>
      </c>
      <c r="L380" s="185">
        <v>2070899</v>
      </c>
    </row>
    <row r="381" spans="1:12" s="170" customFormat="1" ht="20.25" customHeight="1">
      <c r="A381" s="192"/>
      <c r="B381" s="191" t="s">
        <v>631</v>
      </c>
      <c r="C381" s="175">
        <v>0</v>
      </c>
      <c r="D381" s="175"/>
      <c r="E381" s="175"/>
      <c r="F381" s="175">
        <v>141</v>
      </c>
      <c r="G381" s="175">
        <v>76</v>
      </c>
      <c r="H381" s="176">
        <f t="shared" si="16"/>
        <v>0</v>
      </c>
      <c r="I381" s="176">
        <f t="shared" si="17"/>
        <v>0</v>
      </c>
      <c r="J381" s="176">
        <f t="shared" si="18"/>
        <v>0</v>
      </c>
      <c r="K381" s="176">
        <f t="shared" si="19"/>
        <v>0.53900709219858156</v>
      </c>
      <c r="L381" s="185">
        <v>20799</v>
      </c>
    </row>
    <row r="382" spans="1:12" s="170" customFormat="1" ht="20.25" customHeight="1">
      <c r="A382" s="192"/>
      <c r="B382" s="191" t="s">
        <v>632</v>
      </c>
      <c r="C382" s="175">
        <v>0</v>
      </c>
      <c r="D382" s="175"/>
      <c r="E382" s="175"/>
      <c r="F382" s="175">
        <v>28</v>
      </c>
      <c r="G382" s="175">
        <v>28</v>
      </c>
      <c r="H382" s="176">
        <f t="shared" si="16"/>
        <v>0</v>
      </c>
      <c r="I382" s="176">
        <f t="shared" si="17"/>
        <v>0</v>
      </c>
      <c r="J382" s="176">
        <f t="shared" si="18"/>
        <v>0</v>
      </c>
      <c r="K382" s="176">
        <f t="shared" si="19"/>
        <v>1</v>
      </c>
      <c r="L382" s="185">
        <v>2079902</v>
      </c>
    </row>
    <row r="383" spans="1:12" s="170" customFormat="1" ht="20.25" customHeight="1">
      <c r="A383" s="192"/>
      <c r="B383" s="191" t="s">
        <v>633</v>
      </c>
      <c r="C383" s="175">
        <v>0</v>
      </c>
      <c r="D383" s="175"/>
      <c r="E383" s="175"/>
      <c r="F383" s="175">
        <v>20</v>
      </c>
      <c r="G383" s="175">
        <v>0</v>
      </c>
      <c r="H383" s="176">
        <f t="shared" si="16"/>
        <v>0</v>
      </c>
      <c r="I383" s="176">
        <f t="shared" si="17"/>
        <v>0</v>
      </c>
      <c r="J383" s="176">
        <f t="shared" si="18"/>
        <v>0</v>
      </c>
      <c r="K383" s="176">
        <f t="shared" si="19"/>
        <v>0</v>
      </c>
      <c r="L383" s="185">
        <v>2079903</v>
      </c>
    </row>
    <row r="384" spans="1:12" s="170" customFormat="1" ht="20.25" customHeight="1">
      <c r="A384" s="192"/>
      <c r="B384" s="191" t="s">
        <v>634</v>
      </c>
      <c r="C384" s="175">
        <v>0</v>
      </c>
      <c r="D384" s="175">
        <v>6</v>
      </c>
      <c r="E384" s="175"/>
      <c r="F384" s="175">
        <v>93</v>
      </c>
      <c r="G384" s="175">
        <v>48</v>
      </c>
      <c r="H384" s="176">
        <f t="shared" si="16"/>
        <v>0</v>
      </c>
      <c r="I384" s="176">
        <f t="shared" si="17"/>
        <v>8</v>
      </c>
      <c r="J384" s="176">
        <f t="shared" si="18"/>
        <v>0</v>
      </c>
      <c r="K384" s="176">
        <f t="shared" si="19"/>
        <v>0.5161290322580645</v>
      </c>
      <c r="L384" s="185">
        <v>2079999</v>
      </c>
    </row>
    <row r="385" spans="1:12" s="170" customFormat="1" ht="20.25" customHeight="1">
      <c r="A385" s="190" t="s">
        <v>635</v>
      </c>
      <c r="B385" s="191" t="s">
        <v>315</v>
      </c>
      <c r="C385" s="175">
        <v>0</v>
      </c>
      <c r="D385" s="175">
        <v>33649</v>
      </c>
      <c r="E385" s="175"/>
      <c r="F385" s="175">
        <v>33523</v>
      </c>
      <c r="G385" s="175">
        <v>42927</v>
      </c>
      <c r="H385" s="176">
        <f t="shared" si="16"/>
        <v>0</v>
      </c>
      <c r="I385" s="176">
        <f t="shared" si="17"/>
        <v>1.2757288478112276</v>
      </c>
      <c r="J385" s="176">
        <f t="shared" si="18"/>
        <v>0</v>
      </c>
      <c r="K385" s="176">
        <f t="shared" si="19"/>
        <v>1.2805238194672315</v>
      </c>
      <c r="L385" s="185">
        <v>208</v>
      </c>
    </row>
    <row r="386" spans="1:12" s="170" customFormat="1" ht="20.25" customHeight="1">
      <c r="A386" s="192"/>
      <c r="B386" s="191" t="s">
        <v>636</v>
      </c>
      <c r="C386" s="175">
        <v>0</v>
      </c>
      <c r="D386" s="175">
        <v>1434</v>
      </c>
      <c r="E386" s="175"/>
      <c r="F386" s="175">
        <v>1352</v>
      </c>
      <c r="G386" s="175">
        <v>1343</v>
      </c>
      <c r="H386" s="176">
        <f t="shared" si="16"/>
        <v>0</v>
      </c>
      <c r="I386" s="176">
        <f t="shared" si="17"/>
        <v>0.93654114365411434</v>
      </c>
      <c r="J386" s="176">
        <f t="shared" si="18"/>
        <v>0</v>
      </c>
      <c r="K386" s="176">
        <f t="shared" si="19"/>
        <v>0.99334319526627224</v>
      </c>
      <c r="L386" s="185">
        <v>20801</v>
      </c>
    </row>
    <row r="387" spans="1:12" s="170" customFormat="1" ht="20.25" customHeight="1">
      <c r="A387" s="192"/>
      <c r="B387" s="191" t="s">
        <v>362</v>
      </c>
      <c r="C387" s="175">
        <v>0</v>
      </c>
      <c r="D387" s="175">
        <v>1320</v>
      </c>
      <c r="E387" s="175"/>
      <c r="F387" s="175">
        <v>1321</v>
      </c>
      <c r="G387" s="175">
        <v>1261</v>
      </c>
      <c r="H387" s="176">
        <f t="shared" si="16"/>
        <v>0</v>
      </c>
      <c r="I387" s="176">
        <f t="shared" si="17"/>
        <v>0.95530303030303032</v>
      </c>
      <c r="J387" s="176">
        <f t="shared" si="18"/>
        <v>0</v>
      </c>
      <c r="K387" s="176">
        <f t="shared" si="19"/>
        <v>0.95457986373959125</v>
      </c>
      <c r="L387" s="185">
        <v>2080101</v>
      </c>
    </row>
    <row r="388" spans="1:12" s="170" customFormat="1" ht="20.25" customHeight="1">
      <c r="A388" s="192"/>
      <c r="B388" s="191" t="s">
        <v>363</v>
      </c>
      <c r="C388" s="175">
        <v>0</v>
      </c>
      <c r="D388" s="175">
        <v>0</v>
      </c>
      <c r="E388" s="175"/>
      <c r="F388" s="175">
        <v>0</v>
      </c>
      <c r="G388" s="175">
        <v>1</v>
      </c>
      <c r="H388" s="176">
        <f t="shared" si="16"/>
        <v>0</v>
      </c>
      <c r="I388" s="176">
        <f t="shared" si="17"/>
        <v>0</v>
      </c>
      <c r="J388" s="176">
        <f t="shared" si="18"/>
        <v>0</v>
      </c>
      <c r="K388" s="176">
        <f t="shared" si="19"/>
        <v>0</v>
      </c>
      <c r="L388" s="185">
        <v>2080102</v>
      </c>
    </row>
    <row r="389" spans="1:12" s="170" customFormat="1" ht="20.25" customHeight="1">
      <c r="A389" s="192"/>
      <c r="B389" s="191" t="s">
        <v>364</v>
      </c>
      <c r="C389" s="175">
        <v>0</v>
      </c>
      <c r="D389" s="175">
        <v>0</v>
      </c>
      <c r="E389" s="175"/>
      <c r="F389" s="175">
        <v>0</v>
      </c>
      <c r="G389" s="175">
        <v>0</v>
      </c>
      <c r="H389" s="176">
        <f t="shared" si="16"/>
        <v>0</v>
      </c>
      <c r="I389" s="176">
        <f t="shared" si="17"/>
        <v>0</v>
      </c>
      <c r="J389" s="176">
        <f t="shared" si="18"/>
        <v>0</v>
      </c>
      <c r="K389" s="176">
        <f t="shared" si="19"/>
        <v>0</v>
      </c>
      <c r="L389" s="185">
        <v>2080103</v>
      </c>
    </row>
    <row r="390" spans="1:12" s="170" customFormat="1" ht="20.25" customHeight="1">
      <c r="A390" s="192"/>
      <c r="B390" s="191" t="s">
        <v>637</v>
      </c>
      <c r="C390" s="175">
        <v>0</v>
      </c>
      <c r="D390" s="175">
        <v>0</v>
      </c>
      <c r="E390" s="175"/>
      <c r="F390" s="175">
        <v>0</v>
      </c>
      <c r="G390" s="175">
        <v>0</v>
      </c>
      <c r="H390" s="176">
        <f t="shared" si="16"/>
        <v>0</v>
      </c>
      <c r="I390" s="176">
        <f t="shared" si="17"/>
        <v>0</v>
      </c>
      <c r="J390" s="176">
        <f t="shared" si="18"/>
        <v>0</v>
      </c>
      <c r="K390" s="176">
        <f t="shared" si="19"/>
        <v>0</v>
      </c>
      <c r="L390" s="185">
        <v>2080104</v>
      </c>
    </row>
    <row r="391" spans="1:12" s="170" customFormat="1" ht="20.25" customHeight="1">
      <c r="A391" s="192"/>
      <c r="B391" s="191" t="s">
        <v>638</v>
      </c>
      <c r="C391" s="175">
        <v>0</v>
      </c>
      <c r="D391" s="175">
        <v>0</v>
      </c>
      <c r="E391" s="175"/>
      <c r="F391" s="175">
        <v>0</v>
      </c>
      <c r="G391" s="175">
        <v>0</v>
      </c>
      <c r="H391" s="176">
        <f t="shared" si="16"/>
        <v>0</v>
      </c>
      <c r="I391" s="176">
        <f t="shared" si="17"/>
        <v>0</v>
      </c>
      <c r="J391" s="176">
        <f t="shared" si="18"/>
        <v>0</v>
      </c>
      <c r="K391" s="176">
        <f t="shared" si="19"/>
        <v>0</v>
      </c>
      <c r="L391" s="185">
        <v>2080105</v>
      </c>
    </row>
    <row r="392" spans="1:12" s="170" customFormat="1" ht="20.25" customHeight="1">
      <c r="A392" s="192"/>
      <c r="B392" s="191" t="s">
        <v>639</v>
      </c>
      <c r="C392" s="175">
        <v>0</v>
      </c>
      <c r="D392" s="175">
        <v>0</v>
      </c>
      <c r="E392" s="175"/>
      <c r="F392" s="175">
        <v>0</v>
      </c>
      <c r="G392" s="175">
        <v>0</v>
      </c>
      <c r="H392" s="176">
        <f t="shared" si="16"/>
        <v>0</v>
      </c>
      <c r="I392" s="176">
        <f t="shared" si="17"/>
        <v>0</v>
      </c>
      <c r="J392" s="176">
        <f t="shared" si="18"/>
        <v>0</v>
      </c>
      <c r="K392" s="176">
        <f t="shared" si="19"/>
        <v>0</v>
      </c>
      <c r="L392" s="185">
        <v>2080106</v>
      </c>
    </row>
    <row r="393" spans="1:12" s="170" customFormat="1" ht="20.25" customHeight="1">
      <c r="A393" s="192"/>
      <c r="B393" s="191" t="s">
        <v>640</v>
      </c>
      <c r="C393" s="175">
        <v>0</v>
      </c>
      <c r="D393" s="175">
        <v>0</v>
      </c>
      <c r="E393" s="175"/>
      <c r="F393" s="175">
        <v>0</v>
      </c>
      <c r="G393" s="175">
        <v>0</v>
      </c>
      <c r="H393" s="176">
        <f t="shared" si="16"/>
        <v>0</v>
      </c>
      <c r="I393" s="176">
        <f t="shared" si="17"/>
        <v>0</v>
      </c>
      <c r="J393" s="176">
        <f t="shared" si="18"/>
        <v>0</v>
      </c>
      <c r="K393" s="176">
        <f t="shared" si="19"/>
        <v>0</v>
      </c>
      <c r="L393" s="185">
        <v>2080107</v>
      </c>
    </row>
    <row r="394" spans="1:12" s="170" customFormat="1" ht="20.25" customHeight="1">
      <c r="A394" s="192"/>
      <c r="B394" s="191" t="s">
        <v>403</v>
      </c>
      <c r="C394" s="175">
        <v>0</v>
      </c>
      <c r="D394" s="175">
        <v>0</v>
      </c>
      <c r="E394" s="175"/>
      <c r="F394" s="175">
        <v>0</v>
      </c>
      <c r="G394" s="175">
        <v>0</v>
      </c>
      <c r="H394" s="176">
        <f t="shared" si="16"/>
        <v>0</v>
      </c>
      <c r="I394" s="176">
        <f t="shared" si="17"/>
        <v>0</v>
      </c>
      <c r="J394" s="176">
        <f t="shared" si="18"/>
        <v>0</v>
      </c>
      <c r="K394" s="176">
        <f t="shared" si="19"/>
        <v>0</v>
      </c>
      <c r="L394" s="185">
        <v>2080108</v>
      </c>
    </row>
    <row r="395" spans="1:12" s="170" customFormat="1" ht="20.25" customHeight="1">
      <c r="A395" s="192"/>
      <c r="B395" s="191" t="s">
        <v>641</v>
      </c>
      <c r="C395" s="175">
        <v>0</v>
      </c>
      <c r="D395" s="175">
        <v>0</v>
      </c>
      <c r="E395" s="175"/>
      <c r="F395" s="175">
        <v>0</v>
      </c>
      <c r="G395" s="175">
        <v>0</v>
      </c>
      <c r="H395" s="176">
        <f t="shared" si="16"/>
        <v>0</v>
      </c>
      <c r="I395" s="176">
        <f t="shared" si="17"/>
        <v>0</v>
      </c>
      <c r="J395" s="176">
        <f t="shared" si="18"/>
        <v>0</v>
      </c>
      <c r="K395" s="176">
        <f t="shared" si="19"/>
        <v>0</v>
      </c>
      <c r="L395" s="185">
        <v>2080109</v>
      </c>
    </row>
    <row r="396" spans="1:12" s="170" customFormat="1" ht="20.25" customHeight="1">
      <c r="A396" s="192"/>
      <c r="B396" s="191" t="s">
        <v>642</v>
      </c>
      <c r="C396" s="175">
        <v>0</v>
      </c>
      <c r="D396" s="175">
        <v>0</v>
      </c>
      <c r="E396" s="175"/>
      <c r="F396" s="175">
        <v>0</v>
      </c>
      <c r="G396" s="175">
        <v>0</v>
      </c>
      <c r="H396" s="176">
        <f t="shared" si="16"/>
        <v>0</v>
      </c>
      <c r="I396" s="176">
        <f t="shared" si="17"/>
        <v>0</v>
      </c>
      <c r="J396" s="176">
        <f t="shared" si="18"/>
        <v>0</v>
      </c>
      <c r="K396" s="176">
        <f t="shared" si="19"/>
        <v>0</v>
      </c>
      <c r="L396" s="185">
        <v>2080110</v>
      </c>
    </row>
    <row r="397" spans="1:12" s="170" customFormat="1" ht="20.25" customHeight="1">
      <c r="A397" s="192"/>
      <c r="B397" s="191" t="s">
        <v>643</v>
      </c>
      <c r="C397" s="175">
        <v>0</v>
      </c>
      <c r="D397" s="175">
        <v>0</v>
      </c>
      <c r="E397" s="175"/>
      <c r="F397" s="175">
        <v>0</v>
      </c>
      <c r="G397" s="175">
        <v>0</v>
      </c>
      <c r="H397" s="176">
        <f t="shared" si="16"/>
        <v>0</v>
      </c>
      <c r="I397" s="176">
        <f t="shared" si="17"/>
        <v>0</v>
      </c>
      <c r="J397" s="176">
        <f t="shared" si="18"/>
        <v>0</v>
      </c>
      <c r="K397" s="176">
        <f t="shared" si="19"/>
        <v>0</v>
      </c>
      <c r="L397" s="185">
        <v>2080111</v>
      </c>
    </row>
    <row r="398" spans="1:12" s="170" customFormat="1" ht="20.25" customHeight="1">
      <c r="A398" s="192"/>
      <c r="B398" s="191" t="s">
        <v>644</v>
      </c>
      <c r="C398" s="175">
        <v>0</v>
      </c>
      <c r="D398" s="175">
        <v>0</v>
      </c>
      <c r="E398" s="175"/>
      <c r="F398" s="175">
        <v>0</v>
      </c>
      <c r="G398" s="175">
        <v>0</v>
      </c>
      <c r="H398" s="176">
        <f t="shared" si="16"/>
        <v>0</v>
      </c>
      <c r="I398" s="176">
        <f t="shared" si="17"/>
        <v>0</v>
      </c>
      <c r="J398" s="176">
        <f t="shared" si="18"/>
        <v>0</v>
      </c>
      <c r="K398" s="176">
        <f t="shared" si="19"/>
        <v>0</v>
      </c>
      <c r="L398" s="185">
        <v>2080112</v>
      </c>
    </row>
    <row r="399" spans="1:12" s="170" customFormat="1" ht="20.25" customHeight="1">
      <c r="A399" s="192"/>
      <c r="B399" s="191" t="s">
        <v>645</v>
      </c>
      <c r="C399" s="175">
        <v>0</v>
      </c>
      <c r="D399" s="175">
        <v>0</v>
      </c>
      <c r="E399" s="175"/>
      <c r="F399" s="175">
        <v>0</v>
      </c>
      <c r="G399" s="175">
        <v>0</v>
      </c>
      <c r="H399" s="176">
        <f t="shared" si="16"/>
        <v>0</v>
      </c>
      <c r="I399" s="176">
        <f t="shared" si="17"/>
        <v>0</v>
      </c>
      <c r="J399" s="176">
        <f t="shared" si="18"/>
        <v>0</v>
      </c>
      <c r="K399" s="176">
        <f t="shared" si="19"/>
        <v>0</v>
      </c>
      <c r="L399" s="185">
        <v>2080113</v>
      </c>
    </row>
    <row r="400" spans="1:12" s="170" customFormat="1" ht="20.25" customHeight="1">
      <c r="A400" s="192"/>
      <c r="B400" s="191" t="s">
        <v>646</v>
      </c>
      <c r="C400" s="175">
        <v>0</v>
      </c>
      <c r="D400" s="175">
        <v>0</v>
      </c>
      <c r="E400" s="175"/>
      <c r="F400" s="175">
        <v>0</v>
      </c>
      <c r="G400" s="175">
        <v>0</v>
      </c>
      <c r="H400" s="176">
        <f t="shared" si="16"/>
        <v>0</v>
      </c>
      <c r="I400" s="176">
        <f t="shared" si="17"/>
        <v>0</v>
      </c>
      <c r="J400" s="176">
        <f t="shared" si="18"/>
        <v>0</v>
      </c>
      <c r="K400" s="176">
        <f t="shared" si="19"/>
        <v>0</v>
      </c>
      <c r="L400" s="185">
        <v>2080114</v>
      </c>
    </row>
    <row r="401" spans="1:12" s="170" customFormat="1" ht="20.25" customHeight="1">
      <c r="A401" s="192"/>
      <c r="B401" s="191" t="s">
        <v>647</v>
      </c>
      <c r="C401" s="175">
        <v>0</v>
      </c>
      <c r="D401" s="175">
        <v>0</v>
      </c>
      <c r="E401" s="175"/>
      <c r="F401" s="175">
        <v>0</v>
      </c>
      <c r="G401" s="175">
        <v>0</v>
      </c>
      <c r="H401" s="176">
        <f t="shared" si="16"/>
        <v>0</v>
      </c>
      <c r="I401" s="176">
        <f t="shared" si="17"/>
        <v>0</v>
      </c>
      <c r="J401" s="176">
        <f t="shared" si="18"/>
        <v>0</v>
      </c>
      <c r="K401" s="176">
        <f t="shared" si="19"/>
        <v>0</v>
      </c>
      <c r="L401" s="185">
        <v>2080115</v>
      </c>
    </row>
    <row r="402" spans="1:12" s="170" customFormat="1" ht="20.25" customHeight="1">
      <c r="A402" s="192"/>
      <c r="B402" s="191" t="s">
        <v>648</v>
      </c>
      <c r="C402" s="175">
        <v>0</v>
      </c>
      <c r="D402" s="175">
        <v>0</v>
      </c>
      <c r="E402" s="175"/>
      <c r="F402" s="175">
        <v>0</v>
      </c>
      <c r="G402" s="175">
        <v>0</v>
      </c>
      <c r="H402" s="176">
        <f t="shared" si="16"/>
        <v>0</v>
      </c>
      <c r="I402" s="176">
        <f t="shared" si="17"/>
        <v>0</v>
      </c>
      <c r="J402" s="176">
        <f t="shared" si="18"/>
        <v>0</v>
      </c>
      <c r="K402" s="176">
        <f t="shared" si="19"/>
        <v>0</v>
      </c>
      <c r="L402" s="185">
        <v>2080116</v>
      </c>
    </row>
    <row r="403" spans="1:12" s="170" customFormat="1" ht="20.25" customHeight="1">
      <c r="A403" s="192"/>
      <c r="B403" s="191" t="s">
        <v>371</v>
      </c>
      <c r="C403" s="175">
        <v>0</v>
      </c>
      <c r="D403" s="175">
        <v>0</v>
      </c>
      <c r="E403" s="175"/>
      <c r="F403" s="175">
        <v>0</v>
      </c>
      <c r="G403" s="175">
        <v>0</v>
      </c>
      <c r="H403" s="176">
        <f t="shared" si="16"/>
        <v>0</v>
      </c>
      <c r="I403" s="176">
        <f t="shared" si="17"/>
        <v>0</v>
      </c>
      <c r="J403" s="176">
        <f t="shared" si="18"/>
        <v>0</v>
      </c>
      <c r="K403" s="176">
        <f t="shared" si="19"/>
        <v>0</v>
      </c>
      <c r="L403" s="185">
        <v>2080150</v>
      </c>
    </row>
    <row r="404" spans="1:12" s="170" customFormat="1" ht="20.25" customHeight="1">
      <c r="A404" s="192"/>
      <c r="B404" s="191" t="s">
        <v>649</v>
      </c>
      <c r="C404" s="175">
        <v>0</v>
      </c>
      <c r="D404" s="175">
        <v>114</v>
      </c>
      <c r="E404" s="175"/>
      <c r="F404" s="175">
        <v>31</v>
      </c>
      <c r="G404" s="175">
        <v>81</v>
      </c>
      <c r="H404" s="176">
        <f t="shared" si="16"/>
        <v>0</v>
      </c>
      <c r="I404" s="176">
        <f t="shared" si="17"/>
        <v>0.71052631578947367</v>
      </c>
      <c r="J404" s="176">
        <f t="shared" si="18"/>
        <v>0</v>
      </c>
      <c r="K404" s="176">
        <f t="shared" si="19"/>
        <v>2.6129032258064515</v>
      </c>
      <c r="L404" s="185">
        <v>2080199</v>
      </c>
    </row>
    <row r="405" spans="1:12" s="170" customFormat="1" ht="20.25" customHeight="1">
      <c r="A405" s="192"/>
      <c r="B405" s="191" t="s">
        <v>650</v>
      </c>
      <c r="C405" s="175">
        <v>0</v>
      </c>
      <c r="D405" s="175">
        <v>405</v>
      </c>
      <c r="E405" s="175"/>
      <c r="F405" s="175">
        <v>632</v>
      </c>
      <c r="G405" s="175">
        <v>604</v>
      </c>
      <c r="H405" s="176">
        <f t="shared" si="16"/>
        <v>0</v>
      </c>
      <c r="I405" s="176">
        <f t="shared" si="17"/>
        <v>1.491358024691358</v>
      </c>
      <c r="J405" s="176">
        <f t="shared" si="18"/>
        <v>0</v>
      </c>
      <c r="K405" s="176">
        <f t="shared" si="19"/>
        <v>0.95569620253164556</v>
      </c>
      <c r="L405" s="185">
        <v>20802</v>
      </c>
    </row>
    <row r="406" spans="1:12" s="170" customFormat="1" ht="20.25" customHeight="1">
      <c r="A406" s="192"/>
      <c r="B406" s="191" t="s">
        <v>362</v>
      </c>
      <c r="C406" s="175">
        <v>0</v>
      </c>
      <c r="D406" s="175">
        <v>330</v>
      </c>
      <c r="E406" s="175"/>
      <c r="F406" s="175">
        <v>331</v>
      </c>
      <c r="G406" s="175">
        <v>316</v>
      </c>
      <c r="H406" s="176">
        <f t="shared" si="16"/>
        <v>0</v>
      </c>
      <c r="I406" s="176">
        <f t="shared" si="17"/>
        <v>0.95757575757575752</v>
      </c>
      <c r="J406" s="176">
        <f t="shared" si="18"/>
        <v>0</v>
      </c>
      <c r="K406" s="176">
        <f t="shared" si="19"/>
        <v>0.9546827794561934</v>
      </c>
      <c r="L406" s="185">
        <v>2080201</v>
      </c>
    </row>
    <row r="407" spans="1:12" s="170" customFormat="1" ht="20.25" customHeight="1">
      <c r="A407" s="192"/>
      <c r="B407" s="191" t="s">
        <v>363</v>
      </c>
      <c r="C407" s="175">
        <v>0</v>
      </c>
      <c r="D407" s="175">
        <v>20</v>
      </c>
      <c r="E407" s="175"/>
      <c r="F407" s="175">
        <v>20</v>
      </c>
      <c r="G407" s="175">
        <v>27</v>
      </c>
      <c r="H407" s="176">
        <f t="shared" si="16"/>
        <v>0</v>
      </c>
      <c r="I407" s="176">
        <f t="shared" si="17"/>
        <v>1.35</v>
      </c>
      <c r="J407" s="176">
        <f t="shared" si="18"/>
        <v>0</v>
      </c>
      <c r="K407" s="176">
        <f t="shared" si="19"/>
        <v>1.35</v>
      </c>
      <c r="L407" s="185">
        <v>2080202</v>
      </c>
    </row>
    <row r="408" spans="1:12" s="170" customFormat="1" ht="20.25" customHeight="1">
      <c r="A408" s="192"/>
      <c r="B408" s="191" t="s">
        <v>364</v>
      </c>
      <c r="C408" s="175">
        <v>0</v>
      </c>
      <c r="D408" s="175">
        <v>0</v>
      </c>
      <c r="E408" s="175"/>
      <c r="F408" s="175">
        <v>0</v>
      </c>
      <c r="G408" s="175">
        <v>0</v>
      </c>
      <c r="H408" s="176">
        <f t="shared" si="16"/>
        <v>0</v>
      </c>
      <c r="I408" s="176">
        <f t="shared" si="17"/>
        <v>0</v>
      </c>
      <c r="J408" s="176">
        <f t="shared" si="18"/>
        <v>0</v>
      </c>
      <c r="K408" s="176">
        <f t="shared" si="19"/>
        <v>0</v>
      </c>
      <c r="L408" s="185">
        <v>2080203</v>
      </c>
    </row>
    <row r="409" spans="1:12" s="170" customFormat="1" ht="20.25" customHeight="1">
      <c r="A409" s="192"/>
      <c r="B409" s="191" t="s">
        <v>651</v>
      </c>
      <c r="C409" s="175">
        <v>0</v>
      </c>
      <c r="D409" s="175">
        <v>0</v>
      </c>
      <c r="E409" s="175"/>
      <c r="F409" s="175">
        <v>0</v>
      </c>
      <c r="G409" s="175">
        <v>0</v>
      </c>
      <c r="H409" s="176">
        <f t="shared" si="16"/>
        <v>0</v>
      </c>
      <c r="I409" s="176">
        <f t="shared" si="17"/>
        <v>0</v>
      </c>
      <c r="J409" s="176">
        <f t="shared" si="18"/>
        <v>0</v>
      </c>
      <c r="K409" s="176">
        <f t="shared" si="19"/>
        <v>0</v>
      </c>
      <c r="L409" s="185">
        <v>2080206</v>
      </c>
    </row>
    <row r="410" spans="1:12" s="170" customFormat="1" ht="20.25" customHeight="1">
      <c r="A410" s="192"/>
      <c r="B410" s="191" t="s">
        <v>652</v>
      </c>
      <c r="C410" s="175">
        <v>0</v>
      </c>
      <c r="D410" s="175">
        <v>0</v>
      </c>
      <c r="E410" s="175"/>
      <c r="F410" s="175">
        <v>0</v>
      </c>
      <c r="G410" s="175">
        <v>0</v>
      </c>
      <c r="H410" s="176">
        <f t="shared" si="16"/>
        <v>0</v>
      </c>
      <c r="I410" s="176">
        <f t="shared" si="17"/>
        <v>0</v>
      </c>
      <c r="J410" s="176">
        <f t="shared" si="18"/>
        <v>0</v>
      </c>
      <c r="K410" s="176">
        <f t="shared" si="19"/>
        <v>0</v>
      </c>
      <c r="L410" s="185">
        <v>2080207</v>
      </c>
    </row>
    <row r="411" spans="1:12" s="170" customFormat="1" ht="20.25" customHeight="1">
      <c r="A411" s="192"/>
      <c r="B411" s="191" t="s">
        <v>653</v>
      </c>
      <c r="C411" s="175">
        <v>0</v>
      </c>
      <c r="D411" s="175">
        <v>55</v>
      </c>
      <c r="E411" s="175"/>
      <c r="F411" s="175">
        <v>104</v>
      </c>
      <c r="G411" s="175">
        <v>97</v>
      </c>
      <c r="H411" s="176">
        <f t="shared" si="16"/>
        <v>0</v>
      </c>
      <c r="I411" s="176">
        <f t="shared" si="17"/>
        <v>1.7636363636363637</v>
      </c>
      <c r="J411" s="176">
        <f t="shared" si="18"/>
        <v>0</v>
      </c>
      <c r="K411" s="176">
        <f t="shared" si="19"/>
        <v>0.93269230769230771</v>
      </c>
      <c r="L411" s="185">
        <v>2080208</v>
      </c>
    </row>
    <row r="412" spans="1:12" s="170" customFormat="1" ht="20.25" customHeight="1">
      <c r="A412" s="192"/>
      <c r="B412" s="191" t="s">
        <v>654</v>
      </c>
      <c r="C412" s="175">
        <v>0</v>
      </c>
      <c r="D412" s="175"/>
      <c r="E412" s="175"/>
      <c r="F412" s="175">
        <v>177</v>
      </c>
      <c r="G412" s="175">
        <v>164</v>
      </c>
      <c r="H412" s="176">
        <f t="shared" si="16"/>
        <v>0</v>
      </c>
      <c r="I412" s="176">
        <f t="shared" si="17"/>
        <v>0</v>
      </c>
      <c r="J412" s="176">
        <f t="shared" si="18"/>
        <v>0</v>
      </c>
      <c r="K412" s="176">
        <f t="shared" si="19"/>
        <v>0.92655367231638419</v>
      </c>
      <c r="L412" s="185">
        <v>2080299</v>
      </c>
    </row>
    <row r="413" spans="1:12" s="170" customFormat="1" ht="20.25" customHeight="1">
      <c r="A413" s="192"/>
      <c r="B413" s="191" t="s">
        <v>655</v>
      </c>
      <c r="C413" s="175">
        <v>0</v>
      </c>
      <c r="D413" s="175"/>
      <c r="E413" s="175"/>
      <c r="F413" s="175"/>
      <c r="G413" s="175"/>
      <c r="H413" s="176">
        <f t="shared" si="16"/>
        <v>0</v>
      </c>
      <c r="I413" s="176">
        <f t="shared" si="17"/>
        <v>0</v>
      </c>
      <c r="J413" s="176">
        <f t="shared" si="18"/>
        <v>0</v>
      </c>
      <c r="K413" s="176">
        <f t="shared" si="19"/>
        <v>0</v>
      </c>
      <c r="L413" s="185">
        <v>20804</v>
      </c>
    </row>
    <row r="414" spans="1:12" s="170" customFormat="1" ht="20.25" customHeight="1">
      <c r="A414" s="192"/>
      <c r="B414" s="191" t="s">
        <v>656</v>
      </c>
      <c r="C414" s="175">
        <v>0</v>
      </c>
      <c r="D414" s="175"/>
      <c r="E414" s="175"/>
      <c r="F414" s="175"/>
      <c r="G414" s="175"/>
      <c r="H414" s="176">
        <f t="shared" si="16"/>
        <v>0</v>
      </c>
      <c r="I414" s="176">
        <f t="shared" si="17"/>
        <v>0</v>
      </c>
      <c r="J414" s="176">
        <f t="shared" si="18"/>
        <v>0</v>
      </c>
      <c r="K414" s="176">
        <f t="shared" si="19"/>
        <v>0</v>
      </c>
      <c r="L414" s="185">
        <v>2080402</v>
      </c>
    </row>
    <row r="415" spans="1:12" s="170" customFormat="1" ht="20.25" customHeight="1">
      <c r="A415" s="192"/>
      <c r="B415" s="191" t="s">
        <v>657</v>
      </c>
      <c r="C415" s="175">
        <v>0</v>
      </c>
      <c r="D415" s="175">
        <v>15020</v>
      </c>
      <c r="E415" s="175"/>
      <c r="F415" s="175">
        <v>15706</v>
      </c>
      <c r="G415" s="175">
        <v>17475</v>
      </c>
      <c r="H415" s="176">
        <f t="shared" si="16"/>
        <v>0</v>
      </c>
      <c r="I415" s="176">
        <f t="shared" si="17"/>
        <v>1.1634487350199734</v>
      </c>
      <c r="J415" s="176">
        <f t="shared" si="18"/>
        <v>0</v>
      </c>
      <c r="K415" s="176">
        <f t="shared" si="19"/>
        <v>1.1126321151152425</v>
      </c>
      <c r="L415" s="185">
        <v>20805</v>
      </c>
    </row>
    <row r="416" spans="1:12" s="170" customFormat="1" ht="20.25" customHeight="1">
      <c r="A416" s="192"/>
      <c r="B416" s="191" t="s">
        <v>658</v>
      </c>
      <c r="C416" s="175">
        <v>0</v>
      </c>
      <c r="D416" s="175">
        <v>2260</v>
      </c>
      <c r="E416" s="175"/>
      <c r="F416" s="175">
        <v>2136</v>
      </c>
      <c r="G416" s="175">
        <v>1990</v>
      </c>
      <c r="H416" s="176">
        <f t="shared" si="16"/>
        <v>0</v>
      </c>
      <c r="I416" s="176">
        <f t="shared" si="17"/>
        <v>0.88053097345132747</v>
      </c>
      <c r="J416" s="176">
        <f t="shared" si="18"/>
        <v>0</v>
      </c>
      <c r="K416" s="176">
        <f t="shared" si="19"/>
        <v>0.93164794007490637</v>
      </c>
      <c r="L416" s="185">
        <v>2080501</v>
      </c>
    </row>
    <row r="417" spans="1:12" s="170" customFormat="1" ht="20.25" customHeight="1">
      <c r="A417" s="192"/>
      <c r="B417" s="191" t="s">
        <v>659</v>
      </c>
      <c r="C417" s="175">
        <v>0</v>
      </c>
      <c r="D417" s="175">
        <v>2759</v>
      </c>
      <c r="E417" s="175"/>
      <c r="F417" s="175">
        <v>3557</v>
      </c>
      <c r="G417" s="175">
        <v>3281</v>
      </c>
      <c r="H417" s="176">
        <f t="shared" si="16"/>
        <v>0</v>
      </c>
      <c r="I417" s="176">
        <f t="shared" si="17"/>
        <v>1.1891989851395433</v>
      </c>
      <c r="J417" s="176">
        <f t="shared" si="18"/>
        <v>0</v>
      </c>
      <c r="K417" s="176">
        <f t="shared" si="19"/>
        <v>0.92240652235029519</v>
      </c>
      <c r="L417" s="185">
        <v>2080502</v>
      </c>
    </row>
    <row r="418" spans="1:12" s="170" customFormat="1" ht="20.25" customHeight="1">
      <c r="A418" s="192"/>
      <c r="B418" s="191" t="s">
        <v>660</v>
      </c>
      <c r="C418" s="175">
        <v>0</v>
      </c>
      <c r="D418" s="175">
        <v>0</v>
      </c>
      <c r="E418" s="175"/>
      <c r="F418" s="175">
        <v>0</v>
      </c>
      <c r="G418" s="175">
        <v>0</v>
      </c>
      <c r="H418" s="176">
        <f t="shared" si="16"/>
        <v>0</v>
      </c>
      <c r="I418" s="176">
        <f t="shared" si="17"/>
        <v>0</v>
      </c>
      <c r="J418" s="176">
        <f t="shared" si="18"/>
        <v>0</v>
      </c>
      <c r="K418" s="176">
        <f t="shared" si="19"/>
        <v>0</v>
      </c>
      <c r="L418" s="185">
        <v>2080503</v>
      </c>
    </row>
    <row r="419" spans="1:12" s="170" customFormat="1" ht="20.25" customHeight="1">
      <c r="A419" s="192"/>
      <c r="B419" s="191" t="s">
        <v>661</v>
      </c>
      <c r="C419" s="175">
        <v>0</v>
      </c>
      <c r="D419" s="175">
        <v>7241</v>
      </c>
      <c r="E419" s="175"/>
      <c r="F419" s="175">
        <v>7247</v>
      </c>
      <c r="G419" s="175">
        <v>8456</v>
      </c>
      <c r="H419" s="176">
        <f t="shared" si="16"/>
        <v>0</v>
      </c>
      <c r="I419" s="176">
        <f t="shared" si="17"/>
        <v>1.1677945035216131</v>
      </c>
      <c r="J419" s="176">
        <f t="shared" si="18"/>
        <v>0</v>
      </c>
      <c r="K419" s="176">
        <f t="shared" si="19"/>
        <v>1.1668276528218573</v>
      </c>
      <c r="L419" s="185">
        <v>2080505</v>
      </c>
    </row>
    <row r="420" spans="1:12" s="170" customFormat="1" ht="20.25" customHeight="1">
      <c r="A420" s="192"/>
      <c r="B420" s="191" t="s">
        <v>662</v>
      </c>
      <c r="C420" s="175">
        <v>0</v>
      </c>
      <c r="D420" s="175">
        <v>1190</v>
      </c>
      <c r="E420" s="175"/>
      <c r="F420" s="175">
        <v>1194</v>
      </c>
      <c r="G420" s="175">
        <v>1722</v>
      </c>
      <c r="H420" s="176">
        <f t="shared" si="16"/>
        <v>0</v>
      </c>
      <c r="I420" s="176">
        <f t="shared" si="17"/>
        <v>1.4470588235294117</v>
      </c>
      <c r="J420" s="176">
        <f t="shared" si="18"/>
        <v>0</v>
      </c>
      <c r="K420" s="176">
        <f t="shared" si="19"/>
        <v>1.4422110552763818</v>
      </c>
      <c r="L420" s="185">
        <v>2080506</v>
      </c>
    </row>
    <row r="421" spans="1:12" s="170" customFormat="1" ht="20.25" customHeight="1">
      <c r="A421" s="192"/>
      <c r="B421" s="191" t="s">
        <v>663</v>
      </c>
      <c r="C421" s="175">
        <v>0</v>
      </c>
      <c r="D421" s="175">
        <v>1370</v>
      </c>
      <c r="E421" s="175"/>
      <c r="F421" s="175">
        <v>1372</v>
      </c>
      <c r="G421" s="175">
        <v>1791</v>
      </c>
      <c r="H421" s="176">
        <f t="shared" si="16"/>
        <v>0</v>
      </c>
      <c r="I421" s="176">
        <f t="shared" si="17"/>
        <v>1.3072992700729926</v>
      </c>
      <c r="J421" s="176">
        <f t="shared" si="18"/>
        <v>0</v>
      </c>
      <c r="K421" s="176">
        <f t="shared" si="19"/>
        <v>1.305393586005831</v>
      </c>
      <c r="L421" s="185">
        <v>2080507</v>
      </c>
    </row>
    <row r="422" spans="1:12" s="170" customFormat="1" ht="20.25" customHeight="1">
      <c r="A422" s="192"/>
      <c r="B422" s="191" t="s">
        <v>664</v>
      </c>
      <c r="C422" s="175">
        <v>0</v>
      </c>
      <c r="D422" s="175">
        <v>0</v>
      </c>
      <c r="E422" s="175"/>
      <c r="F422" s="175">
        <v>0</v>
      </c>
      <c r="G422" s="175">
        <v>0</v>
      </c>
      <c r="H422" s="176">
        <f t="shared" si="16"/>
        <v>0</v>
      </c>
      <c r="I422" s="176">
        <f t="shared" si="17"/>
        <v>0</v>
      </c>
      <c r="J422" s="176">
        <f t="shared" si="18"/>
        <v>0</v>
      </c>
      <c r="K422" s="176">
        <f t="shared" si="19"/>
        <v>0</v>
      </c>
      <c r="L422" s="185">
        <v>2080508</v>
      </c>
    </row>
    <row r="423" spans="1:12" s="170" customFormat="1" ht="20.25" customHeight="1">
      <c r="A423" s="192"/>
      <c r="B423" s="191" t="s">
        <v>665</v>
      </c>
      <c r="C423" s="175">
        <v>0</v>
      </c>
      <c r="D423" s="175">
        <v>200</v>
      </c>
      <c r="E423" s="175"/>
      <c r="F423" s="175">
        <v>200</v>
      </c>
      <c r="G423" s="175">
        <v>235</v>
      </c>
      <c r="H423" s="176">
        <f t="shared" si="16"/>
        <v>0</v>
      </c>
      <c r="I423" s="176">
        <f t="shared" si="17"/>
        <v>1.175</v>
      </c>
      <c r="J423" s="176">
        <f t="shared" si="18"/>
        <v>0</v>
      </c>
      <c r="K423" s="176">
        <f t="shared" si="19"/>
        <v>1.175</v>
      </c>
      <c r="L423" s="185">
        <v>2080599</v>
      </c>
    </row>
    <row r="424" spans="1:12" s="170" customFormat="1" ht="20.25" customHeight="1">
      <c r="A424" s="192"/>
      <c r="B424" s="191" t="s">
        <v>666</v>
      </c>
      <c r="C424" s="175">
        <v>0</v>
      </c>
      <c r="D424" s="175"/>
      <c r="E424" s="175"/>
      <c r="F424" s="175"/>
      <c r="G424" s="175"/>
      <c r="H424" s="176">
        <f t="shared" si="16"/>
        <v>0</v>
      </c>
      <c r="I424" s="176">
        <f t="shared" si="17"/>
        <v>0</v>
      </c>
      <c r="J424" s="176">
        <f t="shared" si="18"/>
        <v>0</v>
      </c>
      <c r="K424" s="176">
        <f t="shared" si="19"/>
        <v>0</v>
      </c>
      <c r="L424" s="185">
        <v>20806</v>
      </c>
    </row>
    <row r="425" spans="1:12" s="170" customFormat="1" ht="20.25" customHeight="1">
      <c r="A425" s="192"/>
      <c r="B425" s="191" t="s">
        <v>667</v>
      </c>
      <c r="C425" s="175">
        <v>0</v>
      </c>
      <c r="D425" s="175"/>
      <c r="E425" s="175"/>
      <c r="F425" s="175"/>
      <c r="G425" s="175"/>
      <c r="H425" s="176">
        <f t="shared" si="16"/>
        <v>0</v>
      </c>
      <c r="I425" s="176">
        <f t="shared" si="17"/>
        <v>0</v>
      </c>
      <c r="J425" s="176">
        <f t="shared" si="18"/>
        <v>0</v>
      </c>
      <c r="K425" s="176">
        <f t="shared" si="19"/>
        <v>0</v>
      </c>
      <c r="L425" s="185">
        <v>2080601</v>
      </c>
    </row>
    <row r="426" spans="1:12" s="170" customFormat="1" ht="20.25" customHeight="1">
      <c r="A426" s="192"/>
      <c r="B426" s="191" t="s">
        <v>668</v>
      </c>
      <c r="C426" s="175">
        <v>0</v>
      </c>
      <c r="D426" s="175"/>
      <c r="E426" s="175"/>
      <c r="F426" s="175"/>
      <c r="G426" s="175"/>
      <c r="H426" s="176">
        <f t="shared" si="16"/>
        <v>0</v>
      </c>
      <c r="I426" s="176">
        <f t="shared" si="17"/>
        <v>0</v>
      </c>
      <c r="J426" s="176">
        <f t="shared" si="18"/>
        <v>0</v>
      </c>
      <c r="K426" s="176">
        <f t="shared" si="19"/>
        <v>0</v>
      </c>
      <c r="L426" s="185">
        <v>2080602</v>
      </c>
    </row>
    <row r="427" spans="1:12" s="170" customFormat="1" ht="20.25" customHeight="1">
      <c r="A427" s="192"/>
      <c r="B427" s="191" t="s">
        <v>669</v>
      </c>
      <c r="C427" s="175">
        <v>0</v>
      </c>
      <c r="D427" s="175"/>
      <c r="E427" s="175"/>
      <c r="F427" s="175"/>
      <c r="G427" s="175"/>
      <c r="H427" s="176">
        <f t="shared" si="16"/>
        <v>0</v>
      </c>
      <c r="I427" s="176">
        <f t="shared" si="17"/>
        <v>0</v>
      </c>
      <c r="J427" s="176">
        <f t="shared" si="18"/>
        <v>0</v>
      </c>
      <c r="K427" s="176">
        <f t="shared" si="19"/>
        <v>0</v>
      </c>
      <c r="L427" s="185">
        <v>2080699</v>
      </c>
    </row>
    <row r="428" spans="1:12" s="170" customFormat="1" ht="20.25" customHeight="1">
      <c r="A428" s="192"/>
      <c r="B428" s="191" t="s">
        <v>670</v>
      </c>
      <c r="C428" s="175">
        <v>0</v>
      </c>
      <c r="D428" s="175">
        <v>3100</v>
      </c>
      <c r="E428" s="175"/>
      <c r="F428" s="175">
        <v>2341</v>
      </c>
      <c r="G428" s="175">
        <v>4023</v>
      </c>
      <c r="H428" s="176">
        <f t="shared" si="16"/>
        <v>0</v>
      </c>
      <c r="I428" s="176">
        <f t="shared" si="17"/>
        <v>1.2977419354838711</v>
      </c>
      <c r="J428" s="176">
        <f t="shared" si="18"/>
        <v>0</v>
      </c>
      <c r="K428" s="176">
        <f t="shared" si="19"/>
        <v>1.7184963690730457</v>
      </c>
      <c r="L428" s="185">
        <v>20807</v>
      </c>
    </row>
    <row r="429" spans="1:12" s="170" customFormat="1" ht="20.25" customHeight="1">
      <c r="A429" s="192"/>
      <c r="B429" s="191" t="s">
        <v>671</v>
      </c>
      <c r="C429" s="175">
        <v>0</v>
      </c>
      <c r="D429" s="175">
        <v>0</v>
      </c>
      <c r="E429" s="175"/>
      <c r="F429" s="175">
        <v>0</v>
      </c>
      <c r="G429" s="175">
        <v>0</v>
      </c>
      <c r="H429" s="176">
        <f t="shared" si="16"/>
        <v>0</v>
      </c>
      <c r="I429" s="176">
        <f t="shared" si="17"/>
        <v>0</v>
      </c>
      <c r="J429" s="176">
        <f t="shared" si="18"/>
        <v>0</v>
      </c>
      <c r="K429" s="176">
        <f t="shared" si="19"/>
        <v>0</v>
      </c>
      <c r="L429" s="185">
        <v>2080701</v>
      </c>
    </row>
    <row r="430" spans="1:12" s="170" customFormat="1" ht="20.25" customHeight="1">
      <c r="A430" s="192"/>
      <c r="B430" s="191" t="s">
        <v>672</v>
      </c>
      <c r="C430" s="175">
        <v>0</v>
      </c>
      <c r="D430" s="175">
        <v>130</v>
      </c>
      <c r="E430" s="175"/>
      <c r="F430" s="175">
        <v>130</v>
      </c>
      <c r="G430" s="175">
        <v>464</v>
      </c>
      <c r="H430" s="176">
        <f t="shared" si="16"/>
        <v>0</v>
      </c>
      <c r="I430" s="176">
        <f t="shared" si="17"/>
        <v>3.5692307692307694</v>
      </c>
      <c r="J430" s="176">
        <f t="shared" si="18"/>
        <v>0</v>
      </c>
      <c r="K430" s="176">
        <f t="shared" si="19"/>
        <v>3.5692307692307694</v>
      </c>
      <c r="L430" s="185">
        <v>2080702</v>
      </c>
    </row>
    <row r="431" spans="1:12" s="170" customFormat="1" ht="20.25" customHeight="1">
      <c r="A431" s="192"/>
      <c r="B431" s="191" t="s">
        <v>673</v>
      </c>
      <c r="C431" s="175">
        <v>0</v>
      </c>
      <c r="D431" s="175">
        <v>340</v>
      </c>
      <c r="E431" s="175"/>
      <c r="F431" s="175">
        <v>340</v>
      </c>
      <c r="G431" s="175">
        <v>1085</v>
      </c>
      <c r="H431" s="176">
        <f t="shared" si="16"/>
        <v>0</v>
      </c>
      <c r="I431" s="176">
        <f t="shared" si="17"/>
        <v>3.1911764705882355</v>
      </c>
      <c r="J431" s="176">
        <f t="shared" si="18"/>
        <v>0</v>
      </c>
      <c r="K431" s="176">
        <f t="shared" si="19"/>
        <v>3.1911764705882355</v>
      </c>
      <c r="L431" s="185">
        <v>2080704</v>
      </c>
    </row>
    <row r="432" spans="1:12" s="170" customFormat="1" ht="20.25" customHeight="1">
      <c r="A432" s="192"/>
      <c r="B432" s="191" t="s">
        <v>674</v>
      </c>
      <c r="C432" s="175">
        <v>0</v>
      </c>
      <c r="D432" s="175">
        <v>730</v>
      </c>
      <c r="E432" s="175"/>
      <c r="F432" s="175">
        <v>726</v>
      </c>
      <c r="G432" s="175">
        <v>1230</v>
      </c>
      <c r="H432" s="176">
        <f t="shared" si="16"/>
        <v>0</v>
      </c>
      <c r="I432" s="176">
        <f t="shared" si="17"/>
        <v>1.6849315068493151</v>
      </c>
      <c r="J432" s="176">
        <f t="shared" si="18"/>
        <v>0</v>
      </c>
      <c r="K432" s="176">
        <f t="shared" si="19"/>
        <v>1.6942148760330578</v>
      </c>
      <c r="L432" s="185">
        <v>2080705</v>
      </c>
    </row>
    <row r="433" spans="1:12" s="170" customFormat="1" ht="20.25" customHeight="1">
      <c r="A433" s="192"/>
      <c r="B433" s="191" t="s">
        <v>675</v>
      </c>
      <c r="C433" s="175">
        <v>0</v>
      </c>
      <c r="D433" s="175">
        <v>0</v>
      </c>
      <c r="E433" s="175"/>
      <c r="F433" s="175">
        <v>0</v>
      </c>
      <c r="G433" s="175">
        <v>24</v>
      </c>
      <c r="H433" s="176">
        <f t="shared" si="16"/>
        <v>0</v>
      </c>
      <c r="I433" s="176">
        <f t="shared" si="17"/>
        <v>0</v>
      </c>
      <c r="J433" s="176">
        <f t="shared" si="18"/>
        <v>0</v>
      </c>
      <c r="K433" s="176">
        <f t="shared" si="19"/>
        <v>0</v>
      </c>
      <c r="L433" s="185">
        <v>2080709</v>
      </c>
    </row>
    <row r="434" spans="1:12" s="170" customFormat="1" ht="20.25" customHeight="1">
      <c r="A434" s="192"/>
      <c r="B434" s="191" t="s">
        <v>676</v>
      </c>
      <c r="C434" s="175">
        <v>0</v>
      </c>
      <c r="D434" s="175">
        <v>50</v>
      </c>
      <c r="E434" s="175"/>
      <c r="F434" s="175">
        <v>49</v>
      </c>
      <c r="G434" s="175">
        <v>107</v>
      </c>
      <c r="H434" s="176">
        <f t="shared" si="16"/>
        <v>0</v>
      </c>
      <c r="I434" s="176">
        <f t="shared" si="17"/>
        <v>2.14</v>
      </c>
      <c r="J434" s="176">
        <f t="shared" si="18"/>
        <v>0</v>
      </c>
      <c r="K434" s="176">
        <f t="shared" si="19"/>
        <v>2.1836734693877551</v>
      </c>
      <c r="L434" s="185">
        <v>2080711</v>
      </c>
    </row>
    <row r="435" spans="1:12" s="170" customFormat="1" ht="20.25" customHeight="1">
      <c r="A435" s="192"/>
      <c r="B435" s="191" t="s">
        <v>677</v>
      </c>
      <c r="C435" s="175">
        <v>0</v>
      </c>
      <c r="D435" s="175">
        <v>0</v>
      </c>
      <c r="E435" s="175"/>
      <c r="F435" s="175">
        <v>0</v>
      </c>
      <c r="G435" s="175">
        <v>0</v>
      </c>
      <c r="H435" s="176">
        <f t="shared" si="16"/>
        <v>0</v>
      </c>
      <c r="I435" s="176">
        <f t="shared" si="17"/>
        <v>0</v>
      </c>
      <c r="J435" s="176">
        <f t="shared" si="18"/>
        <v>0</v>
      </c>
      <c r="K435" s="176">
        <f t="shared" si="19"/>
        <v>0</v>
      </c>
      <c r="L435" s="185">
        <v>2080712</v>
      </c>
    </row>
    <row r="436" spans="1:12" s="170" customFormat="1" ht="20.25" customHeight="1">
      <c r="A436" s="192"/>
      <c r="B436" s="191" t="s">
        <v>678</v>
      </c>
      <c r="C436" s="175">
        <v>0</v>
      </c>
      <c r="D436" s="175">
        <v>0</v>
      </c>
      <c r="E436" s="175"/>
      <c r="F436" s="175">
        <v>0</v>
      </c>
      <c r="G436" s="175">
        <v>4</v>
      </c>
      <c r="H436" s="176">
        <f t="shared" si="16"/>
        <v>0</v>
      </c>
      <c r="I436" s="176">
        <f t="shared" si="17"/>
        <v>0</v>
      </c>
      <c r="J436" s="176">
        <f t="shared" si="18"/>
        <v>0</v>
      </c>
      <c r="K436" s="176">
        <f t="shared" si="19"/>
        <v>0</v>
      </c>
      <c r="L436" s="185">
        <v>2080713</v>
      </c>
    </row>
    <row r="437" spans="1:12" s="170" customFormat="1" ht="20.25" customHeight="1">
      <c r="A437" s="192"/>
      <c r="B437" s="191" t="s">
        <v>679</v>
      </c>
      <c r="C437" s="175">
        <v>0</v>
      </c>
      <c r="D437" s="175">
        <v>1850</v>
      </c>
      <c r="E437" s="175"/>
      <c r="F437" s="175">
        <v>1096</v>
      </c>
      <c r="G437" s="175">
        <v>1109</v>
      </c>
      <c r="H437" s="176">
        <f t="shared" si="16"/>
        <v>0</v>
      </c>
      <c r="I437" s="176">
        <f t="shared" si="17"/>
        <v>0.59945945945945944</v>
      </c>
      <c r="J437" s="176">
        <f t="shared" si="18"/>
        <v>0</v>
      </c>
      <c r="K437" s="176">
        <f t="shared" si="19"/>
        <v>1.0118613138686132</v>
      </c>
      <c r="L437" s="185">
        <v>2080799</v>
      </c>
    </row>
    <row r="438" spans="1:12" s="170" customFormat="1" ht="20.25" customHeight="1">
      <c r="A438" s="192"/>
      <c r="B438" s="191" t="s">
        <v>680</v>
      </c>
      <c r="C438" s="175">
        <v>0</v>
      </c>
      <c r="D438" s="175">
        <v>2871</v>
      </c>
      <c r="E438" s="175"/>
      <c r="F438" s="175">
        <v>2033</v>
      </c>
      <c r="G438" s="175">
        <v>3598</v>
      </c>
      <c r="H438" s="176">
        <f t="shared" si="16"/>
        <v>0</v>
      </c>
      <c r="I438" s="176">
        <f t="shared" si="17"/>
        <v>1.2532218739115291</v>
      </c>
      <c r="J438" s="176">
        <f t="shared" si="18"/>
        <v>0</v>
      </c>
      <c r="K438" s="176">
        <f t="shared" si="19"/>
        <v>1.7697983275946876</v>
      </c>
      <c r="L438" s="185">
        <v>20808</v>
      </c>
    </row>
    <row r="439" spans="1:12" s="170" customFormat="1" ht="20.25" customHeight="1">
      <c r="A439" s="192"/>
      <c r="B439" s="191" t="s">
        <v>681</v>
      </c>
      <c r="C439" s="175">
        <v>0</v>
      </c>
      <c r="D439" s="175">
        <v>130</v>
      </c>
      <c r="E439" s="175"/>
      <c r="F439" s="175">
        <v>130</v>
      </c>
      <c r="G439" s="175">
        <v>1576</v>
      </c>
      <c r="H439" s="176">
        <f t="shared" si="16"/>
        <v>0</v>
      </c>
      <c r="I439" s="176">
        <f t="shared" si="17"/>
        <v>12.123076923076923</v>
      </c>
      <c r="J439" s="176">
        <f t="shared" si="18"/>
        <v>0</v>
      </c>
      <c r="K439" s="176">
        <f t="shared" si="19"/>
        <v>12.123076923076923</v>
      </c>
      <c r="L439" s="185">
        <v>2080801</v>
      </c>
    </row>
    <row r="440" spans="1:12" s="170" customFormat="1" ht="20.25" customHeight="1">
      <c r="A440" s="192"/>
      <c r="B440" s="191" t="s">
        <v>682</v>
      </c>
      <c r="C440" s="175">
        <v>0</v>
      </c>
      <c r="D440" s="175">
        <v>340</v>
      </c>
      <c r="E440" s="175"/>
      <c r="F440" s="175">
        <v>337</v>
      </c>
      <c r="G440" s="175">
        <v>405</v>
      </c>
      <c r="H440" s="176">
        <f t="shared" si="16"/>
        <v>0</v>
      </c>
      <c r="I440" s="176">
        <f t="shared" si="17"/>
        <v>1.1911764705882353</v>
      </c>
      <c r="J440" s="176">
        <f t="shared" si="18"/>
        <v>0</v>
      </c>
      <c r="K440" s="176">
        <f t="shared" si="19"/>
        <v>1.2017804154302671</v>
      </c>
      <c r="L440" s="185">
        <v>2080802</v>
      </c>
    </row>
    <row r="441" spans="1:12" s="170" customFormat="1" ht="20.25" customHeight="1">
      <c r="A441" s="192"/>
      <c r="B441" s="191" t="s">
        <v>683</v>
      </c>
      <c r="C441" s="175">
        <v>0</v>
      </c>
      <c r="D441" s="175">
        <v>610</v>
      </c>
      <c r="E441" s="175"/>
      <c r="F441" s="175">
        <v>613</v>
      </c>
      <c r="G441" s="175">
        <v>381</v>
      </c>
      <c r="H441" s="176">
        <f t="shared" si="16"/>
        <v>0</v>
      </c>
      <c r="I441" s="176">
        <f t="shared" si="17"/>
        <v>0.62459016393442623</v>
      </c>
      <c r="J441" s="176">
        <f t="shared" si="18"/>
        <v>0</v>
      </c>
      <c r="K441" s="176">
        <f t="shared" si="19"/>
        <v>0.62153344208809136</v>
      </c>
      <c r="L441" s="185">
        <v>2080803</v>
      </c>
    </row>
    <row r="442" spans="1:12" s="170" customFormat="1" ht="20.25" customHeight="1">
      <c r="A442" s="192"/>
      <c r="B442" s="191" t="s">
        <v>684</v>
      </c>
      <c r="C442" s="175">
        <v>0</v>
      </c>
      <c r="D442" s="175">
        <v>290</v>
      </c>
      <c r="E442" s="175"/>
      <c r="F442" s="175">
        <v>291</v>
      </c>
      <c r="G442" s="175">
        <v>197</v>
      </c>
      <c r="H442" s="176">
        <f t="shared" si="16"/>
        <v>0</v>
      </c>
      <c r="I442" s="176">
        <f t="shared" si="17"/>
        <v>0.67931034482758623</v>
      </c>
      <c r="J442" s="176">
        <f t="shared" si="18"/>
        <v>0</v>
      </c>
      <c r="K442" s="176">
        <f t="shared" si="19"/>
        <v>0.67697594501718217</v>
      </c>
      <c r="L442" s="185">
        <v>2080805</v>
      </c>
    </row>
    <row r="443" spans="1:12" s="170" customFormat="1" ht="20.25" customHeight="1">
      <c r="A443" s="192"/>
      <c r="B443" s="191" t="s">
        <v>685</v>
      </c>
      <c r="C443" s="175">
        <v>0</v>
      </c>
      <c r="D443" s="175">
        <v>0</v>
      </c>
      <c r="E443" s="175"/>
      <c r="F443" s="175">
        <v>0</v>
      </c>
      <c r="G443" s="175">
        <v>0</v>
      </c>
      <c r="H443" s="176">
        <f t="shared" si="16"/>
        <v>0</v>
      </c>
      <c r="I443" s="176">
        <f t="shared" si="17"/>
        <v>0</v>
      </c>
      <c r="J443" s="176">
        <f t="shared" si="18"/>
        <v>0</v>
      </c>
      <c r="K443" s="176">
        <f t="shared" si="19"/>
        <v>0</v>
      </c>
      <c r="L443" s="185">
        <v>2080806</v>
      </c>
    </row>
    <row r="444" spans="1:12" s="170" customFormat="1" ht="20.25" customHeight="1">
      <c r="A444" s="192"/>
      <c r="B444" s="191" t="s">
        <v>686</v>
      </c>
      <c r="C444" s="175">
        <v>0</v>
      </c>
      <c r="D444" s="175">
        <v>0</v>
      </c>
      <c r="E444" s="175"/>
      <c r="F444" s="175">
        <v>0</v>
      </c>
      <c r="G444" s="175">
        <v>0</v>
      </c>
      <c r="H444" s="176">
        <f t="shared" si="16"/>
        <v>0</v>
      </c>
      <c r="I444" s="176">
        <f t="shared" si="17"/>
        <v>0</v>
      </c>
      <c r="J444" s="176">
        <f t="shared" si="18"/>
        <v>0</v>
      </c>
      <c r="K444" s="176">
        <f t="shared" si="19"/>
        <v>0</v>
      </c>
      <c r="L444" s="185">
        <v>2080807</v>
      </c>
    </row>
    <row r="445" spans="1:12" s="170" customFormat="1" ht="20.25" customHeight="1">
      <c r="A445" s="192"/>
      <c r="B445" s="191" t="s">
        <v>687</v>
      </c>
      <c r="C445" s="175">
        <v>0</v>
      </c>
      <c r="D445" s="175">
        <v>0</v>
      </c>
      <c r="E445" s="175"/>
      <c r="F445" s="175">
        <v>0</v>
      </c>
      <c r="G445" s="175">
        <v>0</v>
      </c>
      <c r="H445" s="176">
        <f t="shared" si="16"/>
        <v>0</v>
      </c>
      <c r="I445" s="176">
        <f t="shared" si="17"/>
        <v>0</v>
      </c>
      <c r="J445" s="176">
        <f t="shared" si="18"/>
        <v>0</v>
      </c>
      <c r="K445" s="176">
        <f t="shared" si="19"/>
        <v>0</v>
      </c>
      <c r="L445" s="185">
        <v>2080808</v>
      </c>
    </row>
    <row r="446" spans="1:12" s="170" customFormat="1" ht="20.25" customHeight="1">
      <c r="A446" s="192"/>
      <c r="B446" s="191" t="s">
        <v>688</v>
      </c>
      <c r="C446" s="175">
        <v>0</v>
      </c>
      <c r="D446" s="175">
        <v>1501</v>
      </c>
      <c r="E446" s="175"/>
      <c r="F446" s="175">
        <v>662</v>
      </c>
      <c r="G446" s="175">
        <v>1039</v>
      </c>
      <c r="H446" s="176">
        <f t="shared" si="16"/>
        <v>0</v>
      </c>
      <c r="I446" s="176">
        <f t="shared" si="17"/>
        <v>0.69220519653564294</v>
      </c>
      <c r="J446" s="176">
        <f t="shared" si="18"/>
        <v>0</v>
      </c>
      <c r="K446" s="176">
        <f t="shared" si="19"/>
        <v>1.5694864048338368</v>
      </c>
      <c r="L446" s="185">
        <v>2080899</v>
      </c>
    </row>
    <row r="447" spans="1:12" s="170" customFormat="1" ht="20.25" customHeight="1">
      <c r="A447" s="192"/>
      <c r="B447" s="191" t="s">
        <v>689</v>
      </c>
      <c r="C447" s="175">
        <v>0</v>
      </c>
      <c r="D447" s="175">
        <v>199</v>
      </c>
      <c r="E447" s="175"/>
      <c r="F447" s="175">
        <v>274</v>
      </c>
      <c r="G447" s="175">
        <v>327</v>
      </c>
      <c r="H447" s="176">
        <f t="shared" si="16"/>
        <v>0</v>
      </c>
      <c r="I447" s="176">
        <f t="shared" si="17"/>
        <v>1.6432160804020099</v>
      </c>
      <c r="J447" s="176">
        <f t="shared" si="18"/>
        <v>0</v>
      </c>
      <c r="K447" s="176">
        <f t="shared" si="19"/>
        <v>1.1934306569343065</v>
      </c>
      <c r="L447" s="185">
        <v>20809</v>
      </c>
    </row>
    <row r="448" spans="1:12" s="170" customFormat="1" ht="20.25" customHeight="1">
      <c r="A448" s="192"/>
      <c r="B448" s="191" t="s">
        <v>690</v>
      </c>
      <c r="C448" s="175">
        <v>0</v>
      </c>
      <c r="D448" s="175">
        <v>70</v>
      </c>
      <c r="E448" s="175"/>
      <c r="F448" s="175">
        <v>124</v>
      </c>
      <c r="G448" s="175">
        <v>110</v>
      </c>
      <c r="H448" s="176">
        <f t="shared" si="16"/>
        <v>0</v>
      </c>
      <c r="I448" s="176">
        <f t="shared" si="17"/>
        <v>1.5714285714285714</v>
      </c>
      <c r="J448" s="176">
        <f t="shared" si="18"/>
        <v>0</v>
      </c>
      <c r="K448" s="176">
        <f t="shared" si="19"/>
        <v>0.88709677419354838</v>
      </c>
      <c r="L448" s="185">
        <v>2080901</v>
      </c>
    </row>
    <row r="449" spans="1:12" s="170" customFormat="1" ht="20.25" customHeight="1">
      <c r="A449" s="192"/>
      <c r="B449" s="191" t="s">
        <v>691</v>
      </c>
      <c r="C449" s="175">
        <v>0</v>
      </c>
      <c r="D449" s="175">
        <v>89</v>
      </c>
      <c r="E449" s="175"/>
      <c r="F449" s="175">
        <v>112</v>
      </c>
      <c r="G449" s="175">
        <v>160</v>
      </c>
      <c r="H449" s="176">
        <f t="shared" si="16"/>
        <v>0</v>
      </c>
      <c r="I449" s="176">
        <f t="shared" si="17"/>
        <v>1.797752808988764</v>
      </c>
      <c r="J449" s="176">
        <f t="shared" si="18"/>
        <v>0</v>
      </c>
      <c r="K449" s="176">
        <f t="shared" si="19"/>
        <v>1.4285714285714286</v>
      </c>
      <c r="L449" s="185">
        <v>2080902</v>
      </c>
    </row>
    <row r="450" spans="1:12" s="170" customFormat="1" ht="20.25" customHeight="1">
      <c r="A450" s="192"/>
      <c r="B450" s="191" t="s">
        <v>692</v>
      </c>
      <c r="C450" s="175">
        <v>0</v>
      </c>
      <c r="D450" s="175">
        <v>15</v>
      </c>
      <c r="E450" s="175"/>
      <c r="F450" s="175">
        <v>13</v>
      </c>
      <c r="G450" s="175">
        <v>15</v>
      </c>
      <c r="H450" s="176">
        <f t="shared" si="16"/>
        <v>0</v>
      </c>
      <c r="I450" s="176">
        <f t="shared" si="17"/>
        <v>1</v>
      </c>
      <c r="J450" s="176">
        <f t="shared" si="18"/>
        <v>0</v>
      </c>
      <c r="K450" s="176">
        <f t="shared" si="19"/>
        <v>1.1538461538461537</v>
      </c>
      <c r="L450" s="185">
        <v>2080903</v>
      </c>
    </row>
    <row r="451" spans="1:12" s="170" customFormat="1" ht="20.25" customHeight="1">
      <c r="A451" s="192"/>
      <c r="B451" s="191" t="s">
        <v>693</v>
      </c>
      <c r="C451" s="175">
        <v>0</v>
      </c>
      <c r="D451" s="175">
        <v>5</v>
      </c>
      <c r="E451" s="175"/>
      <c r="F451" s="175">
        <v>4</v>
      </c>
      <c r="G451" s="175">
        <v>17</v>
      </c>
      <c r="H451" s="176">
        <f t="shared" si="16"/>
        <v>0</v>
      </c>
      <c r="I451" s="176">
        <f t="shared" si="17"/>
        <v>3.4</v>
      </c>
      <c r="J451" s="176">
        <f t="shared" si="18"/>
        <v>0</v>
      </c>
      <c r="K451" s="176">
        <f t="shared" si="19"/>
        <v>4.25</v>
      </c>
      <c r="L451" s="185">
        <v>2080904</v>
      </c>
    </row>
    <row r="452" spans="1:12" s="170" customFormat="1" ht="20.25" customHeight="1">
      <c r="A452" s="192"/>
      <c r="B452" s="191" t="s">
        <v>694</v>
      </c>
      <c r="C452" s="175">
        <v>0</v>
      </c>
      <c r="D452" s="175">
        <v>20</v>
      </c>
      <c r="E452" s="175"/>
      <c r="F452" s="175">
        <v>21</v>
      </c>
      <c r="G452" s="175">
        <v>23</v>
      </c>
      <c r="H452" s="176">
        <f t="shared" si="16"/>
        <v>0</v>
      </c>
      <c r="I452" s="176">
        <f t="shared" si="17"/>
        <v>1.1499999999999999</v>
      </c>
      <c r="J452" s="176">
        <f t="shared" si="18"/>
        <v>0</v>
      </c>
      <c r="K452" s="176">
        <f t="shared" si="19"/>
        <v>1.0952380952380953</v>
      </c>
      <c r="L452" s="185">
        <v>2080905</v>
      </c>
    </row>
    <row r="453" spans="1:12" s="170" customFormat="1" ht="20.25" customHeight="1">
      <c r="A453" s="192"/>
      <c r="B453" s="191" t="s">
        <v>695</v>
      </c>
      <c r="C453" s="175">
        <v>0</v>
      </c>
      <c r="D453" s="175">
        <v>0</v>
      </c>
      <c r="E453" s="175"/>
      <c r="F453" s="175">
        <v>0</v>
      </c>
      <c r="G453" s="175">
        <v>2</v>
      </c>
      <c r="H453" s="176">
        <f t="shared" si="16"/>
        <v>0</v>
      </c>
      <c r="I453" s="176">
        <f t="shared" si="17"/>
        <v>0</v>
      </c>
      <c r="J453" s="176">
        <f t="shared" si="18"/>
        <v>0</v>
      </c>
      <c r="K453" s="176">
        <f t="shared" si="19"/>
        <v>0</v>
      </c>
      <c r="L453" s="185">
        <v>2080999</v>
      </c>
    </row>
    <row r="454" spans="1:12" s="170" customFormat="1" ht="20.25" customHeight="1">
      <c r="A454" s="192"/>
      <c r="B454" s="191" t="s">
        <v>696</v>
      </c>
      <c r="C454" s="175">
        <v>0</v>
      </c>
      <c r="D454" s="175">
        <v>830</v>
      </c>
      <c r="E454" s="175"/>
      <c r="F454" s="175">
        <v>2052</v>
      </c>
      <c r="G454" s="175">
        <v>5516</v>
      </c>
      <c r="H454" s="176">
        <f t="shared" si="16"/>
        <v>0</v>
      </c>
      <c r="I454" s="176">
        <f t="shared" si="17"/>
        <v>6.6457831325301209</v>
      </c>
      <c r="J454" s="176">
        <f t="shared" si="18"/>
        <v>0</v>
      </c>
      <c r="K454" s="176">
        <f t="shared" si="19"/>
        <v>2.6881091617933723</v>
      </c>
      <c r="L454" s="185">
        <v>20810</v>
      </c>
    </row>
    <row r="455" spans="1:12" s="170" customFormat="1" ht="20.25" customHeight="1">
      <c r="A455" s="192"/>
      <c r="B455" s="191" t="s">
        <v>697</v>
      </c>
      <c r="C455" s="175">
        <v>0</v>
      </c>
      <c r="D455" s="175">
        <v>90</v>
      </c>
      <c r="E455" s="175"/>
      <c r="F455" s="175">
        <v>88</v>
      </c>
      <c r="G455" s="175">
        <v>63</v>
      </c>
      <c r="H455" s="176">
        <f t="shared" si="16"/>
        <v>0</v>
      </c>
      <c r="I455" s="176">
        <f t="shared" si="17"/>
        <v>0.7</v>
      </c>
      <c r="J455" s="176">
        <f t="shared" si="18"/>
        <v>0</v>
      </c>
      <c r="K455" s="176">
        <f t="shared" si="19"/>
        <v>0.71590909090909094</v>
      </c>
      <c r="L455" s="185">
        <v>2081001</v>
      </c>
    </row>
    <row r="456" spans="1:12" s="170" customFormat="1" ht="20.25" customHeight="1">
      <c r="A456" s="192"/>
      <c r="B456" s="191" t="s">
        <v>698</v>
      </c>
      <c r="C456" s="175">
        <v>0</v>
      </c>
      <c r="D456" s="175">
        <v>590</v>
      </c>
      <c r="E456" s="175"/>
      <c r="F456" s="175">
        <v>588</v>
      </c>
      <c r="G456" s="175">
        <v>580</v>
      </c>
      <c r="H456" s="176">
        <f t="shared" si="16"/>
        <v>0</v>
      </c>
      <c r="I456" s="176">
        <f t="shared" si="17"/>
        <v>0.98305084745762716</v>
      </c>
      <c r="J456" s="176">
        <f t="shared" si="18"/>
        <v>0</v>
      </c>
      <c r="K456" s="176">
        <f t="shared" si="19"/>
        <v>0.98639455782312924</v>
      </c>
      <c r="L456" s="185">
        <v>2081002</v>
      </c>
    </row>
    <row r="457" spans="1:12" s="170" customFormat="1" ht="20.25" customHeight="1">
      <c r="A457" s="192"/>
      <c r="B457" s="191" t="s">
        <v>699</v>
      </c>
      <c r="C457" s="175">
        <v>0</v>
      </c>
      <c r="D457" s="175">
        <v>0</v>
      </c>
      <c r="E457" s="175"/>
      <c r="F457" s="175">
        <v>0</v>
      </c>
      <c r="G457" s="175">
        <v>0</v>
      </c>
      <c r="H457" s="176">
        <f t="shared" si="16"/>
        <v>0</v>
      </c>
      <c r="I457" s="176">
        <f t="shared" si="17"/>
        <v>0</v>
      </c>
      <c r="J457" s="176">
        <f t="shared" si="18"/>
        <v>0</v>
      </c>
      <c r="K457" s="176">
        <f t="shared" si="19"/>
        <v>0</v>
      </c>
      <c r="L457" s="185">
        <v>2081003</v>
      </c>
    </row>
    <row r="458" spans="1:12" s="170" customFormat="1" ht="20.25" customHeight="1">
      <c r="A458" s="192"/>
      <c r="B458" s="191" t="s">
        <v>700</v>
      </c>
      <c r="C458" s="175">
        <v>0</v>
      </c>
      <c r="D458" s="175">
        <v>150</v>
      </c>
      <c r="E458" s="175"/>
      <c r="F458" s="175">
        <v>756</v>
      </c>
      <c r="G458" s="175">
        <v>1558</v>
      </c>
      <c r="H458" s="176">
        <f t="shared" si="16"/>
        <v>0</v>
      </c>
      <c r="I458" s="176">
        <f t="shared" si="17"/>
        <v>10.386666666666667</v>
      </c>
      <c r="J458" s="176">
        <f t="shared" si="18"/>
        <v>0</v>
      </c>
      <c r="K458" s="176">
        <f t="shared" si="19"/>
        <v>2.0608465608465609</v>
      </c>
      <c r="L458" s="185">
        <v>2081004</v>
      </c>
    </row>
    <row r="459" spans="1:12" s="170" customFormat="1" ht="20.25" customHeight="1">
      <c r="A459" s="192"/>
      <c r="B459" s="191" t="s">
        <v>701</v>
      </c>
      <c r="C459" s="175">
        <v>0</v>
      </c>
      <c r="D459" s="175">
        <v>0</v>
      </c>
      <c r="E459" s="175"/>
      <c r="F459" s="175">
        <v>0</v>
      </c>
      <c r="G459" s="175">
        <v>0</v>
      </c>
      <c r="H459" s="176">
        <f t="shared" si="16"/>
        <v>0</v>
      </c>
      <c r="I459" s="176">
        <f t="shared" si="17"/>
        <v>0</v>
      </c>
      <c r="J459" s="176">
        <f t="shared" si="18"/>
        <v>0</v>
      </c>
      <c r="K459" s="176">
        <f t="shared" si="19"/>
        <v>0</v>
      </c>
      <c r="L459" s="185">
        <v>2081005</v>
      </c>
    </row>
    <row r="460" spans="1:12" s="170" customFormat="1" ht="20.25" customHeight="1">
      <c r="A460" s="192"/>
      <c r="B460" s="191" t="s">
        <v>702</v>
      </c>
      <c r="C460" s="175">
        <v>0</v>
      </c>
      <c r="D460" s="175"/>
      <c r="E460" s="175"/>
      <c r="F460" s="175">
        <v>620</v>
      </c>
      <c r="G460" s="175">
        <v>3315</v>
      </c>
      <c r="H460" s="176">
        <f t="shared" si="16"/>
        <v>0</v>
      </c>
      <c r="I460" s="176">
        <f t="shared" si="17"/>
        <v>0</v>
      </c>
      <c r="J460" s="176">
        <f t="shared" si="18"/>
        <v>0</v>
      </c>
      <c r="K460" s="176">
        <f t="shared" si="19"/>
        <v>5.346774193548387</v>
      </c>
      <c r="L460" s="185">
        <v>2081006</v>
      </c>
    </row>
    <row r="461" spans="1:12" s="170" customFormat="1" ht="20.25" customHeight="1">
      <c r="A461" s="192"/>
      <c r="B461" s="191" t="s">
        <v>703</v>
      </c>
      <c r="C461" s="175">
        <v>0</v>
      </c>
      <c r="D461" s="175">
        <v>0</v>
      </c>
      <c r="E461" s="175"/>
      <c r="F461" s="175">
        <v>0</v>
      </c>
      <c r="G461" s="175">
        <v>0</v>
      </c>
      <c r="H461" s="176">
        <f t="shared" si="16"/>
        <v>0</v>
      </c>
      <c r="I461" s="176">
        <f t="shared" si="17"/>
        <v>0</v>
      </c>
      <c r="J461" s="176">
        <f t="shared" si="18"/>
        <v>0</v>
      </c>
      <c r="K461" s="176">
        <f t="shared" si="19"/>
        <v>0</v>
      </c>
      <c r="L461" s="185">
        <v>2081099</v>
      </c>
    </row>
    <row r="462" spans="1:12" s="170" customFormat="1" ht="20.25" customHeight="1">
      <c r="A462" s="192"/>
      <c r="B462" s="191" t="s">
        <v>704</v>
      </c>
      <c r="C462" s="175">
        <v>0</v>
      </c>
      <c r="D462" s="175">
        <v>624</v>
      </c>
      <c r="E462" s="175"/>
      <c r="F462" s="175">
        <v>398</v>
      </c>
      <c r="G462" s="175">
        <v>802</v>
      </c>
      <c r="H462" s="176">
        <f t="shared" si="16"/>
        <v>0</v>
      </c>
      <c r="I462" s="176">
        <f t="shared" si="17"/>
        <v>1.2852564102564104</v>
      </c>
      <c r="J462" s="176">
        <f t="shared" si="18"/>
        <v>0</v>
      </c>
      <c r="K462" s="176">
        <f t="shared" si="19"/>
        <v>2.0150753768844223</v>
      </c>
      <c r="L462" s="185">
        <v>20811</v>
      </c>
    </row>
    <row r="463" spans="1:12" s="170" customFormat="1" ht="20.25" customHeight="1">
      <c r="A463" s="192"/>
      <c r="B463" s="191" t="s">
        <v>362</v>
      </c>
      <c r="C463" s="175">
        <v>0</v>
      </c>
      <c r="D463" s="175">
        <v>130</v>
      </c>
      <c r="E463" s="175"/>
      <c r="F463" s="175">
        <v>129</v>
      </c>
      <c r="G463" s="175">
        <v>131</v>
      </c>
      <c r="H463" s="176">
        <f t="shared" si="16"/>
        <v>0</v>
      </c>
      <c r="I463" s="176">
        <f t="shared" si="17"/>
        <v>1.0076923076923077</v>
      </c>
      <c r="J463" s="176">
        <f t="shared" si="18"/>
        <v>0</v>
      </c>
      <c r="K463" s="176">
        <f t="shared" si="19"/>
        <v>1.0155038759689923</v>
      </c>
      <c r="L463" s="185">
        <v>2081101</v>
      </c>
    </row>
    <row r="464" spans="1:12" s="170" customFormat="1" ht="20.25" customHeight="1">
      <c r="A464" s="192"/>
      <c r="B464" s="191" t="s">
        <v>363</v>
      </c>
      <c r="C464" s="175">
        <v>0</v>
      </c>
      <c r="D464" s="175">
        <v>40</v>
      </c>
      <c r="E464" s="175"/>
      <c r="F464" s="175">
        <v>43</v>
      </c>
      <c r="G464" s="175">
        <v>1</v>
      </c>
      <c r="H464" s="176">
        <f t="shared" si="16"/>
        <v>0</v>
      </c>
      <c r="I464" s="176">
        <f t="shared" si="17"/>
        <v>2.5000000000000001E-2</v>
      </c>
      <c r="J464" s="176">
        <f t="shared" si="18"/>
        <v>0</v>
      </c>
      <c r="K464" s="176">
        <f t="shared" si="19"/>
        <v>2.3255813953488372E-2</v>
      </c>
      <c r="L464" s="185">
        <v>2081102</v>
      </c>
    </row>
    <row r="465" spans="1:12" s="170" customFormat="1" ht="20.25" customHeight="1">
      <c r="A465" s="192"/>
      <c r="B465" s="191" t="s">
        <v>364</v>
      </c>
      <c r="C465" s="175">
        <v>0</v>
      </c>
      <c r="D465" s="175">
        <v>0</v>
      </c>
      <c r="E465" s="175"/>
      <c r="F465" s="175">
        <v>0</v>
      </c>
      <c r="G465" s="175">
        <v>0</v>
      </c>
      <c r="H465" s="176">
        <f t="shared" si="16"/>
        <v>0</v>
      </c>
      <c r="I465" s="176">
        <f t="shared" si="17"/>
        <v>0</v>
      </c>
      <c r="J465" s="176">
        <f t="shared" si="18"/>
        <v>0</v>
      </c>
      <c r="K465" s="176">
        <f t="shared" si="19"/>
        <v>0</v>
      </c>
      <c r="L465" s="185">
        <v>2081103</v>
      </c>
    </row>
    <row r="466" spans="1:12" s="170" customFormat="1" ht="20.25" customHeight="1">
      <c r="A466" s="192"/>
      <c r="B466" s="191" t="s">
        <v>705</v>
      </c>
      <c r="C466" s="175">
        <v>0</v>
      </c>
      <c r="D466" s="175">
        <v>30</v>
      </c>
      <c r="E466" s="175"/>
      <c r="F466" s="175">
        <v>33</v>
      </c>
      <c r="G466" s="175">
        <v>36</v>
      </c>
      <c r="H466" s="176">
        <f t="shared" si="16"/>
        <v>0</v>
      </c>
      <c r="I466" s="176">
        <f t="shared" si="17"/>
        <v>1.2</v>
      </c>
      <c r="J466" s="176">
        <f t="shared" si="18"/>
        <v>0</v>
      </c>
      <c r="K466" s="176">
        <f t="shared" si="19"/>
        <v>1.0909090909090908</v>
      </c>
      <c r="L466" s="185">
        <v>2081104</v>
      </c>
    </row>
    <row r="467" spans="1:12" s="170" customFormat="1" ht="20.25" customHeight="1">
      <c r="A467" s="192"/>
      <c r="B467" s="191" t="s">
        <v>706</v>
      </c>
      <c r="C467" s="175">
        <v>0</v>
      </c>
      <c r="D467" s="175">
        <v>90</v>
      </c>
      <c r="E467" s="175"/>
      <c r="F467" s="175">
        <v>88</v>
      </c>
      <c r="G467" s="175">
        <v>206</v>
      </c>
      <c r="H467" s="176">
        <f t="shared" si="16"/>
        <v>0</v>
      </c>
      <c r="I467" s="176">
        <f t="shared" si="17"/>
        <v>2.2888888888888888</v>
      </c>
      <c r="J467" s="176">
        <f t="shared" si="18"/>
        <v>0</v>
      </c>
      <c r="K467" s="176">
        <f t="shared" si="19"/>
        <v>2.3409090909090908</v>
      </c>
      <c r="L467" s="185">
        <v>2081105</v>
      </c>
    </row>
    <row r="468" spans="1:12" s="170" customFormat="1" ht="20.25" customHeight="1">
      <c r="A468" s="192"/>
      <c r="B468" s="191" t="s">
        <v>707</v>
      </c>
      <c r="C468" s="175">
        <v>0</v>
      </c>
      <c r="D468" s="175">
        <v>0</v>
      </c>
      <c r="E468" s="175"/>
      <c r="F468" s="175">
        <v>0</v>
      </c>
      <c r="G468" s="175">
        <v>0</v>
      </c>
      <c r="H468" s="176">
        <f t="shared" si="16"/>
        <v>0</v>
      </c>
      <c r="I468" s="176">
        <f t="shared" si="17"/>
        <v>0</v>
      </c>
      <c r="J468" s="176">
        <f t="shared" si="18"/>
        <v>0</v>
      </c>
      <c r="K468" s="176">
        <f t="shared" si="19"/>
        <v>0</v>
      </c>
      <c r="L468" s="185">
        <v>2081106</v>
      </c>
    </row>
    <row r="469" spans="1:12" s="170" customFormat="1" ht="20.25" customHeight="1">
      <c r="A469" s="192"/>
      <c r="B469" s="191" t="s">
        <v>708</v>
      </c>
      <c r="C469" s="175">
        <v>0</v>
      </c>
      <c r="D469" s="175">
        <v>105</v>
      </c>
      <c r="E469" s="175"/>
      <c r="F469" s="175">
        <v>105</v>
      </c>
      <c r="G469" s="175">
        <v>428</v>
      </c>
      <c r="H469" s="176">
        <f t="shared" si="16"/>
        <v>0</v>
      </c>
      <c r="I469" s="176">
        <f t="shared" si="17"/>
        <v>4.0761904761904759</v>
      </c>
      <c r="J469" s="176">
        <f t="shared" si="18"/>
        <v>0</v>
      </c>
      <c r="K469" s="176">
        <f t="shared" si="19"/>
        <v>4.0761904761904759</v>
      </c>
      <c r="L469" s="185">
        <v>2081107</v>
      </c>
    </row>
    <row r="470" spans="1:12" s="170" customFormat="1" ht="20.25" customHeight="1">
      <c r="A470" s="192"/>
      <c r="B470" s="191" t="s">
        <v>709</v>
      </c>
      <c r="C470" s="175">
        <v>0</v>
      </c>
      <c r="D470" s="175">
        <v>229</v>
      </c>
      <c r="E470" s="175"/>
      <c r="F470" s="175">
        <v>0</v>
      </c>
      <c r="G470" s="175">
        <v>0</v>
      </c>
      <c r="H470" s="176">
        <f t="shared" si="16"/>
        <v>0</v>
      </c>
      <c r="I470" s="176">
        <f t="shared" si="17"/>
        <v>0</v>
      </c>
      <c r="J470" s="176">
        <f t="shared" si="18"/>
        <v>0</v>
      </c>
      <c r="K470" s="176">
        <f t="shared" si="19"/>
        <v>0</v>
      </c>
      <c r="L470" s="185">
        <v>2081199</v>
      </c>
    </row>
    <row r="471" spans="1:12" s="170" customFormat="1" ht="20.25" customHeight="1">
      <c r="A471" s="192"/>
      <c r="B471" s="191" t="s">
        <v>710</v>
      </c>
      <c r="C471" s="175">
        <v>0</v>
      </c>
      <c r="D471" s="175">
        <v>71</v>
      </c>
      <c r="E471" s="175"/>
      <c r="F471" s="175">
        <v>71</v>
      </c>
      <c r="G471" s="175">
        <v>72</v>
      </c>
      <c r="H471" s="176">
        <f t="shared" si="16"/>
        <v>0</v>
      </c>
      <c r="I471" s="176">
        <f t="shared" si="17"/>
        <v>1.0140845070422535</v>
      </c>
      <c r="J471" s="176">
        <f t="shared" si="18"/>
        <v>0</v>
      </c>
      <c r="K471" s="176">
        <f t="shared" si="19"/>
        <v>1.0140845070422535</v>
      </c>
      <c r="L471" s="185">
        <v>20816</v>
      </c>
    </row>
    <row r="472" spans="1:12" s="170" customFormat="1" ht="20.25" customHeight="1">
      <c r="A472" s="192"/>
      <c r="B472" s="191" t="s">
        <v>362</v>
      </c>
      <c r="C472" s="175">
        <v>0</v>
      </c>
      <c r="D472" s="175">
        <v>70</v>
      </c>
      <c r="E472" s="175"/>
      <c r="F472" s="175">
        <v>67</v>
      </c>
      <c r="G472" s="175">
        <v>68</v>
      </c>
      <c r="H472" s="176">
        <f t="shared" si="16"/>
        <v>0</v>
      </c>
      <c r="I472" s="176">
        <f t="shared" si="17"/>
        <v>0.97142857142857142</v>
      </c>
      <c r="J472" s="176">
        <f t="shared" si="18"/>
        <v>0</v>
      </c>
      <c r="K472" s="176">
        <f t="shared" si="19"/>
        <v>1.0149253731343284</v>
      </c>
      <c r="L472" s="185">
        <v>2081601</v>
      </c>
    </row>
    <row r="473" spans="1:12" s="170" customFormat="1" ht="20.25" customHeight="1">
      <c r="A473" s="192"/>
      <c r="B473" s="191" t="s">
        <v>363</v>
      </c>
      <c r="C473" s="175">
        <v>0</v>
      </c>
      <c r="D473" s="175">
        <v>1</v>
      </c>
      <c r="E473" s="175"/>
      <c r="F473" s="175">
        <v>4</v>
      </c>
      <c r="G473" s="175">
        <v>4</v>
      </c>
      <c r="H473" s="176">
        <f t="shared" si="16"/>
        <v>0</v>
      </c>
      <c r="I473" s="176">
        <f t="shared" si="17"/>
        <v>4</v>
      </c>
      <c r="J473" s="176">
        <f t="shared" si="18"/>
        <v>0</v>
      </c>
      <c r="K473" s="176">
        <f t="shared" si="19"/>
        <v>1</v>
      </c>
      <c r="L473" s="185">
        <v>2081602</v>
      </c>
    </row>
    <row r="474" spans="1:12" s="170" customFormat="1" ht="20.25" customHeight="1">
      <c r="A474" s="192"/>
      <c r="B474" s="191" t="s">
        <v>364</v>
      </c>
      <c r="C474" s="175">
        <v>0</v>
      </c>
      <c r="D474" s="175"/>
      <c r="E474" s="175"/>
      <c r="F474" s="175">
        <v>0</v>
      </c>
      <c r="G474" s="175">
        <v>0</v>
      </c>
      <c r="H474" s="176">
        <f t="shared" si="16"/>
        <v>0</v>
      </c>
      <c r="I474" s="176">
        <f t="shared" si="17"/>
        <v>0</v>
      </c>
      <c r="J474" s="176">
        <f t="shared" si="18"/>
        <v>0</v>
      </c>
      <c r="K474" s="176">
        <f t="shared" si="19"/>
        <v>0</v>
      </c>
      <c r="L474" s="185">
        <v>2081603</v>
      </c>
    </row>
    <row r="475" spans="1:12" s="170" customFormat="1" ht="20.25" customHeight="1">
      <c r="A475" s="192"/>
      <c r="B475" s="191" t="s">
        <v>371</v>
      </c>
      <c r="C475" s="175">
        <v>0</v>
      </c>
      <c r="D475" s="175"/>
      <c r="E475" s="175"/>
      <c r="F475" s="175">
        <v>0</v>
      </c>
      <c r="G475" s="175">
        <v>0</v>
      </c>
      <c r="H475" s="176">
        <f t="shared" si="16"/>
        <v>0</v>
      </c>
      <c r="I475" s="176">
        <f t="shared" si="17"/>
        <v>0</v>
      </c>
      <c r="J475" s="176">
        <f t="shared" si="18"/>
        <v>0</v>
      </c>
      <c r="K475" s="176">
        <f t="shared" si="19"/>
        <v>0</v>
      </c>
      <c r="L475" s="185">
        <v>2081650</v>
      </c>
    </row>
    <row r="476" spans="1:12" s="170" customFormat="1" ht="20.25" customHeight="1">
      <c r="A476" s="192"/>
      <c r="B476" s="191" t="s">
        <v>711</v>
      </c>
      <c r="C476" s="175">
        <v>0</v>
      </c>
      <c r="D476" s="175"/>
      <c r="E476" s="175"/>
      <c r="F476" s="175"/>
      <c r="G476" s="175">
        <v>0</v>
      </c>
      <c r="H476" s="176">
        <f t="shared" si="16"/>
        <v>0</v>
      </c>
      <c r="I476" s="176">
        <f t="shared" si="17"/>
        <v>0</v>
      </c>
      <c r="J476" s="176">
        <f t="shared" si="18"/>
        <v>0</v>
      </c>
      <c r="K476" s="176">
        <f t="shared" si="19"/>
        <v>0</v>
      </c>
      <c r="L476" s="185">
        <v>2081699</v>
      </c>
    </row>
    <row r="477" spans="1:12" s="170" customFormat="1" ht="20.25" customHeight="1">
      <c r="A477" s="192"/>
      <c r="B477" s="191" t="s">
        <v>712</v>
      </c>
      <c r="C477" s="175">
        <v>0</v>
      </c>
      <c r="D477" s="175">
        <v>2488</v>
      </c>
      <c r="E477" s="175"/>
      <c r="F477" s="175">
        <v>2267</v>
      </c>
      <c r="G477" s="175">
        <v>2611</v>
      </c>
      <c r="H477" s="176">
        <f t="shared" si="16"/>
        <v>0</v>
      </c>
      <c r="I477" s="176">
        <f t="shared" si="17"/>
        <v>1.0494372990353698</v>
      </c>
      <c r="J477" s="176">
        <f t="shared" si="18"/>
        <v>0</v>
      </c>
      <c r="K477" s="176">
        <f t="shared" si="19"/>
        <v>1.1517423908248787</v>
      </c>
      <c r="L477" s="185">
        <v>20819</v>
      </c>
    </row>
    <row r="478" spans="1:12" s="170" customFormat="1" ht="20.25" customHeight="1">
      <c r="A478" s="192"/>
      <c r="B478" s="191" t="s">
        <v>713</v>
      </c>
      <c r="C478" s="175">
        <v>0</v>
      </c>
      <c r="D478" s="175">
        <v>298</v>
      </c>
      <c r="E478" s="175"/>
      <c r="F478" s="175">
        <v>73</v>
      </c>
      <c r="G478" s="175">
        <v>101</v>
      </c>
      <c r="H478" s="176">
        <f t="shared" si="16"/>
        <v>0</v>
      </c>
      <c r="I478" s="176">
        <f t="shared" si="17"/>
        <v>0.33892617449664431</v>
      </c>
      <c r="J478" s="176">
        <f t="shared" si="18"/>
        <v>0</v>
      </c>
      <c r="K478" s="176">
        <f t="shared" si="19"/>
        <v>1.3835616438356164</v>
      </c>
      <c r="L478" s="185">
        <v>2081901</v>
      </c>
    </row>
    <row r="479" spans="1:12" s="170" customFormat="1" ht="20.25" customHeight="1">
      <c r="A479" s="192"/>
      <c r="B479" s="191" t="s">
        <v>714</v>
      </c>
      <c r="C479" s="175">
        <v>0</v>
      </c>
      <c r="D479" s="175">
        <v>2190</v>
      </c>
      <c r="E479" s="175"/>
      <c r="F479" s="175">
        <v>2194</v>
      </c>
      <c r="G479" s="175">
        <v>2510</v>
      </c>
      <c r="H479" s="176">
        <f t="shared" si="16"/>
        <v>0</v>
      </c>
      <c r="I479" s="176">
        <f t="shared" si="17"/>
        <v>1.1461187214611872</v>
      </c>
      <c r="J479" s="176">
        <f t="shared" si="18"/>
        <v>0</v>
      </c>
      <c r="K479" s="176">
        <f t="shared" si="19"/>
        <v>1.1440291704649044</v>
      </c>
      <c r="L479" s="185">
        <v>2081902</v>
      </c>
    </row>
    <row r="480" spans="1:12" s="170" customFormat="1" ht="20.25" customHeight="1">
      <c r="A480" s="192"/>
      <c r="B480" s="191" t="s">
        <v>715</v>
      </c>
      <c r="C480" s="175">
        <v>0</v>
      </c>
      <c r="D480" s="175">
        <v>105</v>
      </c>
      <c r="E480" s="175"/>
      <c r="F480" s="175">
        <v>184</v>
      </c>
      <c r="G480" s="175">
        <v>121</v>
      </c>
      <c r="H480" s="176">
        <f t="shared" si="16"/>
        <v>0</v>
      </c>
      <c r="I480" s="176">
        <f t="shared" si="17"/>
        <v>1.1523809523809523</v>
      </c>
      <c r="J480" s="176">
        <f t="shared" si="18"/>
        <v>0</v>
      </c>
      <c r="K480" s="176">
        <f t="shared" si="19"/>
        <v>0.65760869565217395</v>
      </c>
      <c r="L480" s="185">
        <v>20820</v>
      </c>
    </row>
    <row r="481" spans="1:12" s="170" customFormat="1" ht="20.25" customHeight="1">
      <c r="A481" s="192"/>
      <c r="B481" s="191" t="s">
        <v>716</v>
      </c>
      <c r="C481" s="175">
        <v>0</v>
      </c>
      <c r="D481" s="175">
        <v>95</v>
      </c>
      <c r="E481" s="175"/>
      <c r="F481" s="175">
        <v>174</v>
      </c>
      <c r="G481" s="175">
        <v>120</v>
      </c>
      <c r="H481" s="176">
        <f t="shared" si="16"/>
        <v>0</v>
      </c>
      <c r="I481" s="176">
        <f t="shared" si="17"/>
        <v>1.263157894736842</v>
      </c>
      <c r="J481" s="176">
        <f t="shared" si="18"/>
        <v>0</v>
      </c>
      <c r="K481" s="176">
        <f t="shared" si="19"/>
        <v>0.68965517241379315</v>
      </c>
      <c r="L481" s="185">
        <v>2082001</v>
      </c>
    </row>
    <row r="482" spans="1:12" s="170" customFormat="1" ht="20.25" customHeight="1">
      <c r="A482" s="192"/>
      <c r="B482" s="191" t="s">
        <v>717</v>
      </c>
      <c r="C482" s="175">
        <v>0</v>
      </c>
      <c r="D482" s="175">
        <v>10</v>
      </c>
      <c r="E482" s="175"/>
      <c r="F482" s="175">
        <v>10</v>
      </c>
      <c r="G482" s="175">
        <v>1</v>
      </c>
      <c r="H482" s="176">
        <f t="shared" si="16"/>
        <v>0</v>
      </c>
      <c r="I482" s="176">
        <f t="shared" si="17"/>
        <v>0.1</v>
      </c>
      <c r="J482" s="176">
        <f t="shared" si="18"/>
        <v>0</v>
      </c>
      <c r="K482" s="176">
        <f t="shared" si="19"/>
        <v>0.1</v>
      </c>
      <c r="L482" s="185">
        <v>2082002</v>
      </c>
    </row>
    <row r="483" spans="1:12" s="170" customFormat="1" ht="20.25" customHeight="1">
      <c r="A483" s="192"/>
      <c r="B483" s="191" t="s">
        <v>718</v>
      </c>
      <c r="C483" s="175">
        <v>0</v>
      </c>
      <c r="D483" s="175">
        <v>945</v>
      </c>
      <c r="E483" s="175"/>
      <c r="F483" s="175">
        <v>767</v>
      </c>
      <c r="G483" s="175">
        <v>829</v>
      </c>
      <c r="H483" s="176">
        <f t="shared" si="16"/>
        <v>0</v>
      </c>
      <c r="I483" s="176">
        <f t="shared" si="17"/>
        <v>0.87724867724867728</v>
      </c>
      <c r="J483" s="176">
        <f t="shared" si="18"/>
        <v>0</v>
      </c>
      <c r="K483" s="176">
        <f t="shared" si="19"/>
        <v>1.0808344198174706</v>
      </c>
      <c r="L483" s="185">
        <v>20821</v>
      </c>
    </row>
    <row r="484" spans="1:12" s="170" customFormat="1" ht="20.25" customHeight="1">
      <c r="A484" s="192"/>
      <c r="B484" s="191" t="s">
        <v>719</v>
      </c>
      <c r="C484" s="175">
        <v>0</v>
      </c>
      <c r="D484" s="175">
        <v>175</v>
      </c>
      <c r="E484" s="175"/>
      <c r="F484" s="175">
        <v>0</v>
      </c>
      <c r="G484" s="175"/>
      <c r="H484" s="176">
        <f t="shared" si="16"/>
        <v>0</v>
      </c>
      <c r="I484" s="176">
        <f t="shared" si="17"/>
        <v>0</v>
      </c>
      <c r="J484" s="176">
        <f t="shared" si="18"/>
        <v>0</v>
      </c>
      <c r="K484" s="176">
        <f t="shared" si="19"/>
        <v>0</v>
      </c>
      <c r="L484" s="185">
        <v>2082101</v>
      </c>
    </row>
    <row r="485" spans="1:12" s="170" customFormat="1" ht="20.25" customHeight="1">
      <c r="A485" s="192"/>
      <c r="B485" s="191" t="s">
        <v>720</v>
      </c>
      <c r="C485" s="175">
        <v>0</v>
      </c>
      <c r="D485" s="175">
        <v>770</v>
      </c>
      <c r="E485" s="175"/>
      <c r="F485" s="175">
        <v>767</v>
      </c>
      <c r="G485" s="175">
        <v>829</v>
      </c>
      <c r="H485" s="176">
        <f t="shared" si="16"/>
        <v>0</v>
      </c>
      <c r="I485" s="176">
        <f t="shared" si="17"/>
        <v>1.0766233766233766</v>
      </c>
      <c r="J485" s="176">
        <f t="shared" si="18"/>
        <v>0</v>
      </c>
      <c r="K485" s="176">
        <f t="shared" si="19"/>
        <v>1.0808344198174706</v>
      </c>
      <c r="L485" s="185">
        <v>2082102</v>
      </c>
    </row>
    <row r="486" spans="1:12" s="170" customFormat="1" ht="20.25" customHeight="1">
      <c r="A486" s="192"/>
      <c r="B486" s="191" t="s">
        <v>721</v>
      </c>
      <c r="C486" s="175">
        <v>0</v>
      </c>
      <c r="D486" s="175"/>
      <c r="E486" s="175"/>
      <c r="F486" s="175"/>
      <c r="G486" s="175"/>
      <c r="H486" s="176">
        <f t="shared" si="16"/>
        <v>0</v>
      </c>
      <c r="I486" s="176">
        <f t="shared" si="17"/>
        <v>0</v>
      </c>
      <c r="J486" s="176">
        <f t="shared" si="18"/>
        <v>0</v>
      </c>
      <c r="K486" s="176">
        <f t="shared" si="19"/>
        <v>0</v>
      </c>
      <c r="L486" s="185">
        <v>20824</v>
      </c>
    </row>
    <row r="487" spans="1:12" s="170" customFormat="1" ht="20.25" customHeight="1">
      <c r="A487" s="192"/>
      <c r="B487" s="191" t="s">
        <v>722</v>
      </c>
      <c r="C487" s="175">
        <v>0</v>
      </c>
      <c r="D487" s="175"/>
      <c r="E487" s="175"/>
      <c r="F487" s="175"/>
      <c r="G487" s="175"/>
      <c r="H487" s="176">
        <f t="shared" si="16"/>
        <v>0</v>
      </c>
      <c r="I487" s="176">
        <f t="shared" si="17"/>
        <v>0</v>
      </c>
      <c r="J487" s="176">
        <f t="shared" si="18"/>
        <v>0</v>
      </c>
      <c r="K487" s="176">
        <f t="shared" si="19"/>
        <v>0</v>
      </c>
      <c r="L487" s="185">
        <v>2082401</v>
      </c>
    </row>
    <row r="488" spans="1:12" s="170" customFormat="1" ht="20.25" customHeight="1">
      <c r="A488" s="192"/>
      <c r="B488" s="191" t="s">
        <v>723</v>
      </c>
      <c r="C488" s="175">
        <v>0</v>
      </c>
      <c r="D488" s="175"/>
      <c r="E488" s="175"/>
      <c r="F488" s="175"/>
      <c r="G488" s="175"/>
      <c r="H488" s="176">
        <f t="shared" si="16"/>
        <v>0</v>
      </c>
      <c r="I488" s="176">
        <f t="shared" si="17"/>
        <v>0</v>
      </c>
      <c r="J488" s="176">
        <f t="shared" si="18"/>
        <v>0</v>
      </c>
      <c r="K488" s="176">
        <f t="shared" si="19"/>
        <v>0</v>
      </c>
      <c r="L488" s="185">
        <v>2082402</v>
      </c>
    </row>
    <row r="489" spans="1:12" s="170" customFormat="1" ht="20.25" customHeight="1">
      <c r="A489" s="192"/>
      <c r="B489" s="191" t="s">
        <v>724</v>
      </c>
      <c r="C489" s="175">
        <v>0</v>
      </c>
      <c r="D489" s="175">
        <v>10</v>
      </c>
      <c r="E489" s="175"/>
      <c r="F489" s="175">
        <v>10</v>
      </c>
      <c r="G489" s="175">
        <v>9</v>
      </c>
      <c r="H489" s="176">
        <f t="shared" si="16"/>
        <v>0</v>
      </c>
      <c r="I489" s="176">
        <f t="shared" si="17"/>
        <v>0.9</v>
      </c>
      <c r="J489" s="176">
        <f t="shared" si="18"/>
        <v>0</v>
      </c>
      <c r="K489" s="176">
        <f t="shared" si="19"/>
        <v>0.9</v>
      </c>
      <c r="L489" s="185">
        <v>20825</v>
      </c>
    </row>
    <row r="490" spans="1:12" s="170" customFormat="1" ht="20.25" customHeight="1">
      <c r="A490" s="192"/>
      <c r="B490" s="191" t="s">
        <v>725</v>
      </c>
      <c r="C490" s="175">
        <v>0</v>
      </c>
      <c r="D490" s="175"/>
      <c r="E490" s="175"/>
      <c r="F490" s="175">
        <v>0</v>
      </c>
      <c r="G490" s="175"/>
      <c r="H490" s="176">
        <f t="shared" si="16"/>
        <v>0</v>
      </c>
      <c r="I490" s="176">
        <f t="shared" si="17"/>
        <v>0</v>
      </c>
      <c r="J490" s="176">
        <f t="shared" si="18"/>
        <v>0</v>
      </c>
      <c r="K490" s="176">
        <f t="shared" si="19"/>
        <v>0</v>
      </c>
      <c r="L490" s="185">
        <v>2082501</v>
      </c>
    </row>
    <row r="491" spans="1:12" s="170" customFormat="1" ht="20.25" customHeight="1">
      <c r="A491" s="192"/>
      <c r="B491" s="191" t="s">
        <v>726</v>
      </c>
      <c r="C491" s="175">
        <v>0</v>
      </c>
      <c r="D491" s="175">
        <v>10</v>
      </c>
      <c r="E491" s="175"/>
      <c r="F491" s="175">
        <v>10</v>
      </c>
      <c r="G491" s="175">
        <v>9</v>
      </c>
      <c r="H491" s="176">
        <f t="shared" si="16"/>
        <v>0</v>
      </c>
      <c r="I491" s="176">
        <f t="shared" si="17"/>
        <v>0.9</v>
      </c>
      <c r="J491" s="176">
        <f t="shared" si="18"/>
        <v>0</v>
      </c>
      <c r="K491" s="176">
        <f t="shared" si="19"/>
        <v>0.9</v>
      </c>
      <c r="L491" s="185">
        <v>2082502</v>
      </c>
    </row>
    <row r="492" spans="1:12" s="170" customFormat="1" ht="20.25" customHeight="1">
      <c r="A492" s="192"/>
      <c r="B492" s="191" t="s">
        <v>727</v>
      </c>
      <c r="C492" s="175">
        <v>0</v>
      </c>
      <c r="D492" s="175">
        <v>5405</v>
      </c>
      <c r="E492" s="175"/>
      <c r="F492" s="175">
        <v>5238</v>
      </c>
      <c r="G492" s="175">
        <v>5411</v>
      </c>
      <c r="H492" s="176">
        <f t="shared" si="16"/>
        <v>0</v>
      </c>
      <c r="I492" s="176">
        <f t="shared" si="17"/>
        <v>1.0011100832562443</v>
      </c>
      <c r="J492" s="176">
        <f t="shared" si="18"/>
        <v>0</v>
      </c>
      <c r="K492" s="176">
        <f t="shared" si="19"/>
        <v>1.0330278732340588</v>
      </c>
      <c r="L492" s="185">
        <v>20826</v>
      </c>
    </row>
    <row r="493" spans="1:12" s="170" customFormat="1" ht="20.25" customHeight="1">
      <c r="A493" s="192"/>
      <c r="B493" s="191" t="s">
        <v>728</v>
      </c>
      <c r="C493" s="175">
        <v>0</v>
      </c>
      <c r="D493" s="175">
        <v>0</v>
      </c>
      <c r="E493" s="175"/>
      <c r="F493" s="175">
        <v>0</v>
      </c>
      <c r="G493" s="175"/>
      <c r="H493" s="176">
        <f t="shared" si="16"/>
        <v>0</v>
      </c>
      <c r="I493" s="176">
        <f t="shared" si="17"/>
        <v>0</v>
      </c>
      <c r="J493" s="176">
        <f t="shared" si="18"/>
        <v>0</v>
      </c>
      <c r="K493" s="176">
        <f t="shared" si="19"/>
        <v>0</v>
      </c>
      <c r="L493" s="185">
        <v>2082601</v>
      </c>
    </row>
    <row r="494" spans="1:12" s="170" customFormat="1" ht="20.25" customHeight="1">
      <c r="A494" s="192"/>
      <c r="B494" s="191" t="s">
        <v>729</v>
      </c>
      <c r="C494" s="175">
        <v>0</v>
      </c>
      <c r="D494" s="175">
        <v>5405</v>
      </c>
      <c r="E494" s="175"/>
      <c r="F494" s="175">
        <v>5238</v>
      </c>
      <c r="G494" s="175">
        <v>5411</v>
      </c>
      <c r="H494" s="176">
        <f t="shared" si="16"/>
        <v>0</v>
      </c>
      <c r="I494" s="176">
        <f t="shared" si="17"/>
        <v>1.0011100832562443</v>
      </c>
      <c r="J494" s="176">
        <f t="shared" si="18"/>
        <v>0</v>
      </c>
      <c r="K494" s="176">
        <f t="shared" si="19"/>
        <v>1.0330278732340588</v>
      </c>
      <c r="L494" s="185">
        <v>2082602</v>
      </c>
    </row>
    <row r="495" spans="1:12" s="170" customFormat="1" ht="20.25" customHeight="1">
      <c r="A495" s="192"/>
      <c r="B495" s="191" t="s">
        <v>730</v>
      </c>
      <c r="C495" s="175">
        <v>0</v>
      </c>
      <c r="D495" s="175">
        <v>0</v>
      </c>
      <c r="E495" s="175"/>
      <c r="F495" s="175">
        <v>0</v>
      </c>
      <c r="G495" s="175"/>
      <c r="H495" s="176">
        <f t="shared" si="16"/>
        <v>0</v>
      </c>
      <c r="I495" s="176">
        <f t="shared" si="17"/>
        <v>0</v>
      </c>
      <c r="J495" s="176">
        <f t="shared" si="18"/>
        <v>0</v>
      </c>
      <c r="K495" s="176">
        <f t="shared" si="19"/>
        <v>0</v>
      </c>
      <c r="L495" s="185">
        <v>2082699</v>
      </c>
    </row>
    <row r="496" spans="1:12" s="170" customFormat="1" ht="20.25" customHeight="1">
      <c r="A496" s="192"/>
      <c r="B496" s="191" t="s">
        <v>731</v>
      </c>
      <c r="C496" s="175">
        <v>0</v>
      </c>
      <c r="D496" s="175"/>
      <c r="E496" s="175"/>
      <c r="F496" s="175"/>
      <c r="G496" s="175"/>
      <c r="H496" s="176">
        <f t="shared" si="16"/>
        <v>0</v>
      </c>
      <c r="I496" s="176">
        <f t="shared" si="17"/>
        <v>0</v>
      </c>
      <c r="J496" s="176">
        <f t="shared" si="18"/>
        <v>0</v>
      </c>
      <c r="K496" s="176">
        <f t="shared" si="19"/>
        <v>0</v>
      </c>
      <c r="L496" s="185">
        <v>20827</v>
      </c>
    </row>
    <row r="497" spans="1:12" s="170" customFormat="1" ht="20.25" customHeight="1">
      <c r="A497" s="192"/>
      <c r="B497" s="191" t="s">
        <v>732</v>
      </c>
      <c r="C497" s="175">
        <v>0</v>
      </c>
      <c r="D497" s="175"/>
      <c r="E497" s="175"/>
      <c r="F497" s="175"/>
      <c r="G497" s="175"/>
      <c r="H497" s="176">
        <f t="shared" si="16"/>
        <v>0</v>
      </c>
      <c r="I497" s="176">
        <f t="shared" si="17"/>
        <v>0</v>
      </c>
      <c r="J497" s="176">
        <f t="shared" si="18"/>
        <v>0</v>
      </c>
      <c r="K497" s="176">
        <f t="shared" si="19"/>
        <v>0</v>
      </c>
      <c r="L497" s="185">
        <v>2082701</v>
      </c>
    </row>
    <row r="498" spans="1:12" s="170" customFormat="1" ht="20.25" customHeight="1">
      <c r="A498" s="192"/>
      <c r="B498" s="191" t="s">
        <v>733</v>
      </c>
      <c r="C498" s="175">
        <v>0</v>
      </c>
      <c r="D498" s="175"/>
      <c r="E498" s="175"/>
      <c r="F498" s="175"/>
      <c r="G498" s="175"/>
      <c r="H498" s="176">
        <f t="shared" si="16"/>
        <v>0</v>
      </c>
      <c r="I498" s="176">
        <f t="shared" si="17"/>
        <v>0</v>
      </c>
      <c r="J498" s="176">
        <f t="shared" si="18"/>
        <v>0</v>
      </c>
      <c r="K498" s="176">
        <f t="shared" si="19"/>
        <v>0</v>
      </c>
      <c r="L498" s="185">
        <v>2082702</v>
      </c>
    </row>
    <row r="499" spans="1:12" s="170" customFormat="1" ht="20.25" customHeight="1">
      <c r="A499" s="192"/>
      <c r="B499" s="191" t="s">
        <v>734</v>
      </c>
      <c r="C499" s="175">
        <v>0</v>
      </c>
      <c r="D499" s="175"/>
      <c r="E499" s="175"/>
      <c r="F499" s="175"/>
      <c r="G499" s="175"/>
      <c r="H499" s="176">
        <f t="shared" si="16"/>
        <v>0</v>
      </c>
      <c r="I499" s="176">
        <f t="shared" si="17"/>
        <v>0</v>
      </c>
      <c r="J499" s="176">
        <f t="shared" si="18"/>
        <v>0</v>
      </c>
      <c r="K499" s="176">
        <f t="shared" si="19"/>
        <v>0</v>
      </c>
      <c r="L499" s="185">
        <v>2082799</v>
      </c>
    </row>
    <row r="500" spans="1:12" s="170" customFormat="1" ht="20.25" customHeight="1">
      <c r="A500" s="192"/>
      <c r="B500" s="191" t="s">
        <v>735</v>
      </c>
      <c r="C500" s="175">
        <v>0</v>
      </c>
      <c r="D500" s="175">
        <v>100</v>
      </c>
      <c r="E500" s="175"/>
      <c r="F500" s="175">
        <v>134</v>
      </c>
      <c r="G500" s="175">
        <v>104</v>
      </c>
      <c r="H500" s="176">
        <f t="shared" si="16"/>
        <v>0</v>
      </c>
      <c r="I500" s="176">
        <f t="shared" si="17"/>
        <v>1.04</v>
      </c>
      <c r="J500" s="176">
        <f t="shared" si="18"/>
        <v>0</v>
      </c>
      <c r="K500" s="176">
        <f t="shared" si="19"/>
        <v>0.77611940298507465</v>
      </c>
      <c r="L500" s="185">
        <v>20828</v>
      </c>
    </row>
    <row r="501" spans="1:12" s="170" customFormat="1" ht="20.25" customHeight="1">
      <c r="A501" s="192"/>
      <c r="B501" s="191" t="s">
        <v>362</v>
      </c>
      <c r="C501" s="175">
        <v>0</v>
      </c>
      <c r="D501" s="175">
        <v>85</v>
      </c>
      <c r="E501" s="175"/>
      <c r="F501" s="175">
        <v>105</v>
      </c>
      <c r="G501" s="175">
        <v>99</v>
      </c>
      <c r="H501" s="176">
        <f t="shared" si="16"/>
        <v>0</v>
      </c>
      <c r="I501" s="176">
        <f t="shared" si="17"/>
        <v>1.1647058823529413</v>
      </c>
      <c r="J501" s="176">
        <f t="shared" si="18"/>
        <v>0</v>
      </c>
      <c r="K501" s="176">
        <f t="shared" si="19"/>
        <v>0.94285714285714284</v>
      </c>
      <c r="L501" s="185">
        <v>2082801</v>
      </c>
    </row>
    <row r="502" spans="1:12" s="170" customFormat="1" ht="20.25" customHeight="1">
      <c r="A502" s="192"/>
      <c r="B502" s="191" t="s">
        <v>363</v>
      </c>
      <c r="C502" s="175">
        <v>0</v>
      </c>
      <c r="D502" s="175">
        <v>5</v>
      </c>
      <c r="E502" s="175"/>
      <c r="F502" s="175">
        <v>3</v>
      </c>
      <c r="G502" s="175">
        <v>1</v>
      </c>
      <c r="H502" s="176">
        <f t="shared" si="16"/>
        <v>0</v>
      </c>
      <c r="I502" s="176">
        <f t="shared" si="17"/>
        <v>0.2</v>
      </c>
      <c r="J502" s="176">
        <f t="shared" si="18"/>
        <v>0</v>
      </c>
      <c r="K502" s="176">
        <f t="shared" si="19"/>
        <v>0.33333333333333331</v>
      </c>
      <c r="L502" s="185">
        <v>2082802</v>
      </c>
    </row>
    <row r="503" spans="1:12" s="170" customFormat="1" ht="20.25" customHeight="1">
      <c r="A503" s="192"/>
      <c r="B503" s="191" t="s">
        <v>364</v>
      </c>
      <c r="C503" s="175">
        <v>0</v>
      </c>
      <c r="D503" s="175">
        <v>0</v>
      </c>
      <c r="E503" s="175"/>
      <c r="F503" s="175">
        <v>0</v>
      </c>
      <c r="G503" s="175">
        <v>0</v>
      </c>
      <c r="H503" s="176">
        <f t="shared" si="16"/>
        <v>0</v>
      </c>
      <c r="I503" s="176">
        <f t="shared" si="17"/>
        <v>0</v>
      </c>
      <c r="J503" s="176">
        <f t="shared" si="18"/>
        <v>0</v>
      </c>
      <c r="K503" s="176">
        <f t="shared" si="19"/>
        <v>0</v>
      </c>
      <c r="L503" s="185">
        <v>2082803</v>
      </c>
    </row>
    <row r="504" spans="1:12" s="170" customFormat="1" ht="20.25" customHeight="1">
      <c r="A504" s="192"/>
      <c r="B504" s="191" t="s">
        <v>736</v>
      </c>
      <c r="C504" s="175">
        <v>0</v>
      </c>
      <c r="D504" s="175">
        <v>10</v>
      </c>
      <c r="E504" s="175"/>
      <c r="F504" s="175">
        <v>26</v>
      </c>
      <c r="G504" s="175">
        <v>4</v>
      </c>
      <c r="H504" s="176">
        <f t="shared" si="16"/>
        <v>0</v>
      </c>
      <c r="I504" s="176">
        <f t="shared" si="17"/>
        <v>0.4</v>
      </c>
      <c r="J504" s="176">
        <f t="shared" si="18"/>
        <v>0</v>
      </c>
      <c r="K504" s="176">
        <f t="shared" si="19"/>
        <v>0.15384615384615385</v>
      </c>
      <c r="L504" s="185">
        <v>2082804</v>
      </c>
    </row>
    <row r="505" spans="1:12" s="170" customFormat="1" ht="20.25" customHeight="1">
      <c r="A505" s="192"/>
      <c r="B505" s="191" t="s">
        <v>737</v>
      </c>
      <c r="C505" s="175">
        <v>0</v>
      </c>
      <c r="D505" s="175">
        <v>0</v>
      </c>
      <c r="E505" s="175"/>
      <c r="F505" s="175">
        <v>0</v>
      </c>
      <c r="G505" s="175">
        <v>0</v>
      </c>
      <c r="H505" s="176">
        <f t="shared" si="16"/>
        <v>0</v>
      </c>
      <c r="I505" s="176">
        <f t="shared" si="17"/>
        <v>0</v>
      </c>
      <c r="J505" s="176">
        <f t="shared" si="18"/>
        <v>0</v>
      </c>
      <c r="K505" s="176">
        <f t="shared" si="19"/>
        <v>0</v>
      </c>
      <c r="L505" s="185">
        <v>2082805</v>
      </c>
    </row>
    <row r="506" spans="1:12" s="170" customFormat="1" ht="20.25" customHeight="1">
      <c r="A506" s="192"/>
      <c r="B506" s="191" t="s">
        <v>371</v>
      </c>
      <c r="C506" s="175">
        <v>0</v>
      </c>
      <c r="D506" s="175">
        <v>0</v>
      </c>
      <c r="E506" s="175"/>
      <c r="F506" s="175">
        <v>0</v>
      </c>
      <c r="G506" s="175">
        <v>0</v>
      </c>
      <c r="H506" s="176">
        <f t="shared" si="16"/>
        <v>0</v>
      </c>
      <c r="I506" s="176">
        <f t="shared" si="17"/>
        <v>0</v>
      </c>
      <c r="J506" s="176">
        <f t="shared" si="18"/>
        <v>0</v>
      </c>
      <c r="K506" s="176">
        <f t="shared" si="19"/>
        <v>0</v>
      </c>
      <c r="L506" s="185">
        <v>2082850</v>
      </c>
    </row>
    <row r="507" spans="1:12" s="170" customFormat="1" ht="20.25" customHeight="1">
      <c r="A507" s="192"/>
      <c r="B507" s="191" t="s">
        <v>738</v>
      </c>
      <c r="C507" s="175">
        <v>0</v>
      </c>
      <c r="D507" s="175">
        <v>0</v>
      </c>
      <c r="E507" s="175"/>
      <c r="F507" s="175">
        <v>0</v>
      </c>
      <c r="G507" s="175">
        <v>0</v>
      </c>
      <c r="H507" s="176">
        <f t="shared" si="16"/>
        <v>0</v>
      </c>
      <c r="I507" s="176">
        <f t="shared" si="17"/>
        <v>0</v>
      </c>
      <c r="J507" s="176">
        <f t="shared" si="18"/>
        <v>0</v>
      </c>
      <c r="K507" s="176">
        <f t="shared" si="19"/>
        <v>0</v>
      </c>
      <c r="L507" s="185">
        <v>2082899</v>
      </c>
    </row>
    <row r="508" spans="1:12" s="170" customFormat="1" ht="20.25" customHeight="1">
      <c r="A508" s="192"/>
      <c r="B508" s="191" t="s">
        <v>739</v>
      </c>
      <c r="C508" s="175">
        <v>0</v>
      </c>
      <c r="D508" s="175">
        <v>42</v>
      </c>
      <c r="E508" s="175"/>
      <c r="F508" s="175">
        <v>61</v>
      </c>
      <c r="G508" s="175">
        <v>79</v>
      </c>
      <c r="H508" s="176">
        <f t="shared" si="16"/>
        <v>0</v>
      </c>
      <c r="I508" s="176">
        <f t="shared" si="17"/>
        <v>1.8809523809523809</v>
      </c>
      <c r="J508" s="176">
        <f t="shared" si="18"/>
        <v>0</v>
      </c>
      <c r="K508" s="176">
        <f t="shared" si="19"/>
        <v>1.2950819672131149</v>
      </c>
      <c r="L508" s="185">
        <v>20830</v>
      </c>
    </row>
    <row r="509" spans="1:12" s="170" customFormat="1" ht="20.25" customHeight="1">
      <c r="A509" s="192"/>
      <c r="B509" s="191" t="s">
        <v>740</v>
      </c>
      <c r="C509" s="175">
        <v>0</v>
      </c>
      <c r="D509" s="175">
        <v>42</v>
      </c>
      <c r="E509" s="175"/>
      <c r="F509" s="175">
        <v>61</v>
      </c>
      <c r="G509" s="175">
        <v>79</v>
      </c>
      <c r="H509" s="176">
        <f t="shared" si="16"/>
        <v>0</v>
      </c>
      <c r="I509" s="176">
        <f t="shared" si="17"/>
        <v>1.8809523809523809</v>
      </c>
      <c r="J509" s="176">
        <f t="shared" si="18"/>
        <v>0</v>
      </c>
      <c r="K509" s="176">
        <f t="shared" si="19"/>
        <v>1.2950819672131149</v>
      </c>
      <c r="L509" s="185">
        <v>2083001</v>
      </c>
    </row>
    <row r="510" spans="1:12" s="170" customFormat="1" ht="20.25" customHeight="1">
      <c r="A510" s="192"/>
      <c r="B510" s="191" t="s">
        <v>741</v>
      </c>
      <c r="C510" s="175">
        <v>0</v>
      </c>
      <c r="D510" s="175"/>
      <c r="E510" s="175"/>
      <c r="F510" s="175">
        <v>0</v>
      </c>
      <c r="G510" s="175"/>
      <c r="H510" s="176">
        <f t="shared" si="16"/>
        <v>0</v>
      </c>
      <c r="I510" s="176">
        <f t="shared" si="17"/>
        <v>0</v>
      </c>
      <c r="J510" s="176">
        <f t="shared" si="18"/>
        <v>0</v>
      </c>
      <c r="K510" s="176">
        <f t="shared" si="19"/>
        <v>0</v>
      </c>
      <c r="L510" s="185">
        <v>2083099</v>
      </c>
    </row>
    <row r="511" spans="1:12" s="170" customFormat="1" ht="20.25" customHeight="1">
      <c r="A511" s="192"/>
      <c r="B511" s="191" t="s">
        <v>742</v>
      </c>
      <c r="C511" s="175">
        <v>0</v>
      </c>
      <c r="D511" s="175"/>
      <c r="E511" s="175"/>
      <c r="F511" s="175">
        <v>3</v>
      </c>
      <c r="G511" s="175"/>
      <c r="H511" s="176">
        <f t="shared" si="16"/>
        <v>0</v>
      </c>
      <c r="I511" s="176">
        <f t="shared" si="17"/>
        <v>0</v>
      </c>
      <c r="J511" s="176">
        <f t="shared" si="18"/>
        <v>0</v>
      </c>
      <c r="K511" s="176">
        <f t="shared" si="19"/>
        <v>0</v>
      </c>
      <c r="L511" s="185">
        <v>20899</v>
      </c>
    </row>
    <row r="512" spans="1:12" s="170" customFormat="1" ht="20.25" customHeight="1">
      <c r="A512" s="192"/>
      <c r="B512" s="191" t="s">
        <v>743</v>
      </c>
      <c r="C512" s="175">
        <v>0</v>
      </c>
      <c r="D512" s="175"/>
      <c r="E512" s="175"/>
      <c r="F512" s="175">
        <v>3</v>
      </c>
      <c r="G512" s="175"/>
      <c r="H512" s="176">
        <f t="shared" si="16"/>
        <v>0</v>
      </c>
      <c r="I512" s="176">
        <f t="shared" si="17"/>
        <v>0</v>
      </c>
      <c r="J512" s="176">
        <f t="shared" si="18"/>
        <v>0</v>
      </c>
      <c r="K512" s="176">
        <f t="shared" si="19"/>
        <v>0</v>
      </c>
      <c r="L512" s="185">
        <v>2089999</v>
      </c>
    </row>
    <row r="513" spans="1:12" s="170" customFormat="1" ht="20.25" customHeight="1">
      <c r="A513" s="190" t="s">
        <v>744</v>
      </c>
      <c r="B513" s="191" t="s">
        <v>316</v>
      </c>
      <c r="C513" s="175">
        <v>0</v>
      </c>
      <c r="D513" s="175">
        <v>26940</v>
      </c>
      <c r="E513" s="175"/>
      <c r="F513" s="175">
        <v>26583</v>
      </c>
      <c r="G513" s="175">
        <v>18524</v>
      </c>
      <c r="H513" s="176">
        <f t="shared" si="16"/>
        <v>0</v>
      </c>
      <c r="I513" s="176">
        <f t="shared" si="17"/>
        <v>0.68760207869339274</v>
      </c>
      <c r="J513" s="176">
        <f t="shared" si="18"/>
        <v>0</v>
      </c>
      <c r="K513" s="176">
        <f t="shared" si="19"/>
        <v>0.69683632396644468</v>
      </c>
      <c r="L513" s="185">
        <v>210</v>
      </c>
    </row>
    <row r="514" spans="1:12" s="170" customFormat="1" ht="20.25" customHeight="1">
      <c r="A514" s="192"/>
      <c r="B514" s="191" t="s">
        <v>745</v>
      </c>
      <c r="C514" s="175">
        <v>0</v>
      </c>
      <c r="D514" s="175">
        <v>366</v>
      </c>
      <c r="E514" s="175"/>
      <c r="F514" s="175">
        <v>380</v>
      </c>
      <c r="G514" s="175">
        <v>375</v>
      </c>
      <c r="H514" s="176">
        <f t="shared" si="16"/>
        <v>0</v>
      </c>
      <c r="I514" s="176">
        <f t="shared" si="17"/>
        <v>1.0245901639344261</v>
      </c>
      <c r="J514" s="176">
        <f t="shared" si="18"/>
        <v>0</v>
      </c>
      <c r="K514" s="176">
        <f t="shared" si="19"/>
        <v>0.98684210526315785</v>
      </c>
      <c r="L514" s="185">
        <v>21001</v>
      </c>
    </row>
    <row r="515" spans="1:12" s="170" customFormat="1" ht="20.25" customHeight="1">
      <c r="A515" s="192"/>
      <c r="B515" s="191" t="s">
        <v>362</v>
      </c>
      <c r="C515" s="175">
        <v>0</v>
      </c>
      <c r="D515" s="175">
        <v>346</v>
      </c>
      <c r="E515" s="175"/>
      <c r="F515" s="175">
        <v>359</v>
      </c>
      <c r="G515" s="175">
        <v>320</v>
      </c>
      <c r="H515" s="176">
        <f t="shared" si="16"/>
        <v>0</v>
      </c>
      <c r="I515" s="176">
        <f t="shared" si="17"/>
        <v>0.92485549132947975</v>
      </c>
      <c r="J515" s="176">
        <f t="shared" si="18"/>
        <v>0</v>
      </c>
      <c r="K515" s="176">
        <f t="shared" si="19"/>
        <v>0.89136490250696376</v>
      </c>
      <c r="L515" s="185">
        <v>2100101</v>
      </c>
    </row>
    <row r="516" spans="1:12" s="170" customFormat="1" ht="20.25" customHeight="1">
      <c r="A516" s="192"/>
      <c r="B516" s="191" t="s">
        <v>363</v>
      </c>
      <c r="C516" s="175">
        <v>0</v>
      </c>
      <c r="D516" s="175">
        <v>20</v>
      </c>
      <c r="E516" s="175"/>
      <c r="F516" s="175">
        <v>21</v>
      </c>
      <c r="G516" s="175">
        <v>55</v>
      </c>
      <c r="H516" s="176">
        <f t="shared" si="16"/>
        <v>0</v>
      </c>
      <c r="I516" s="176">
        <f t="shared" si="17"/>
        <v>2.75</v>
      </c>
      <c r="J516" s="176">
        <f t="shared" si="18"/>
        <v>0</v>
      </c>
      <c r="K516" s="176">
        <f t="shared" si="19"/>
        <v>2.6190476190476191</v>
      </c>
      <c r="L516" s="185">
        <v>2100102</v>
      </c>
    </row>
    <row r="517" spans="1:12" s="170" customFormat="1" ht="20.25" customHeight="1">
      <c r="A517" s="192"/>
      <c r="B517" s="191" t="s">
        <v>364</v>
      </c>
      <c r="C517" s="175">
        <v>0</v>
      </c>
      <c r="D517" s="175">
        <v>0</v>
      </c>
      <c r="E517" s="175"/>
      <c r="F517" s="175">
        <v>0</v>
      </c>
      <c r="G517" s="175">
        <v>0</v>
      </c>
      <c r="H517" s="176">
        <f t="shared" si="16"/>
        <v>0</v>
      </c>
      <c r="I517" s="176">
        <f t="shared" si="17"/>
        <v>0</v>
      </c>
      <c r="J517" s="176">
        <f t="shared" si="18"/>
        <v>0</v>
      </c>
      <c r="K517" s="176">
        <f t="shared" si="19"/>
        <v>0</v>
      </c>
      <c r="L517" s="185">
        <v>2100103</v>
      </c>
    </row>
    <row r="518" spans="1:12" s="170" customFormat="1" ht="20.25" customHeight="1">
      <c r="A518" s="192"/>
      <c r="B518" s="191" t="s">
        <v>746</v>
      </c>
      <c r="C518" s="175">
        <v>0</v>
      </c>
      <c r="D518" s="175">
        <v>0</v>
      </c>
      <c r="E518" s="175"/>
      <c r="F518" s="175">
        <v>0</v>
      </c>
      <c r="G518" s="175">
        <v>0</v>
      </c>
      <c r="H518" s="176">
        <f t="shared" si="16"/>
        <v>0</v>
      </c>
      <c r="I518" s="176">
        <f t="shared" si="17"/>
        <v>0</v>
      </c>
      <c r="J518" s="176">
        <f t="shared" si="18"/>
        <v>0</v>
      </c>
      <c r="K518" s="176">
        <f t="shared" si="19"/>
        <v>0</v>
      </c>
      <c r="L518" s="185">
        <v>2100199</v>
      </c>
    </row>
    <row r="519" spans="1:12" s="170" customFormat="1" ht="20.25" customHeight="1">
      <c r="A519" s="192"/>
      <c r="B519" s="191" t="s">
        <v>747</v>
      </c>
      <c r="C519" s="175">
        <v>0</v>
      </c>
      <c r="D519" s="175">
        <v>2439</v>
      </c>
      <c r="E519" s="175"/>
      <c r="F519" s="175">
        <v>2097</v>
      </c>
      <c r="G519" s="175">
        <v>2439</v>
      </c>
      <c r="H519" s="176">
        <f t="shared" si="16"/>
        <v>0</v>
      </c>
      <c r="I519" s="176">
        <f t="shared" si="17"/>
        <v>1</v>
      </c>
      <c r="J519" s="176">
        <f t="shared" si="18"/>
        <v>0</v>
      </c>
      <c r="K519" s="176">
        <f t="shared" si="19"/>
        <v>1.1630901287553648</v>
      </c>
      <c r="L519" s="185">
        <v>21002</v>
      </c>
    </row>
    <row r="520" spans="1:12" s="170" customFormat="1" ht="20.25" customHeight="1">
      <c r="A520" s="192"/>
      <c r="B520" s="191" t="s">
        <v>748</v>
      </c>
      <c r="C520" s="175">
        <v>0</v>
      </c>
      <c r="D520" s="175">
        <v>1419</v>
      </c>
      <c r="E520" s="175"/>
      <c r="F520" s="175">
        <v>1075</v>
      </c>
      <c r="G520" s="175">
        <v>1851</v>
      </c>
      <c r="H520" s="176">
        <f t="shared" si="16"/>
        <v>0</v>
      </c>
      <c r="I520" s="176">
        <f t="shared" si="17"/>
        <v>1.3044397463002113</v>
      </c>
      <c r="J520" s="176">
        <f t="shared" si="18"/>
        <v>0</v>
      </c>
      <c r="K520" s="176">
        <f t="shared" si="19"/>
        <v>1.721860465116279</v>
      </c>
      <c r="L520" s="185">
        <v>2100201</v>
      </c>
    </row>
    <row r="521" spans="1:12" s="170" customFormat="1" ht="20.25" customHeight="1">
      <c r="A521" s="192"/>
      <c r="B521" s="191" t="s">
        <v>749</v>
      </c>
      <c r="C521" s="175">
        <v>0</v>
      </c>
      <c r="D521" s="175">
        <v>950</v>
      </c>
      <c r="E521" s="175"/>
      <c r="F521" s="175">
        <v>953</v>
      </c>
      <c r="G521" s="175">
        <v>588</v>
      </c>
      <c r="H521" s="176">
        <f t="shared" si="16"/>
        <v>0</v>
      </c>
      <c r="I521" s="176">
        <f t="shared" si="17"/>
        <v>0.61894736842105258</v>
      </c>
      <c r="J521" s="176">
        <f t="shared" si="18"/>
        <v>0</v>
      </c>
      <c r="K521" s="176">
        <f t="shared" si="19"/>
        <v>0.61699895068205668</v>
      </c>
      <c r="L521" s="185">
        <v>2100202</v>
      </c>
    </row>
    <row r="522" spans="1:12" s="170" customFormat="1" ht="20.25" customHeight="1">
      <c r="A522" s="192"/>
      <c r="B522" s="191" t="s">
        <v>750</v>
      </c>
      <c r="C522" s="175">
        <v>0</v>
      </c>
      <c r="D522" s="175">
        <v>0</v>
      </c>
      <c r="E522" s="175"/>
      <c r="F522" s="175">
        <v>0</v>
      </c>
      <c r="G522" s="175">
        <v>0</v>
      </c>
      <c r="H522" s="176">
        <f t="shared" si="16"/>
        <v>0</v>
      </c>
      <c r="I522" s="176">
        <f t="shared" si="17"/>
        <v>0</v>
      </c>
      <c r="J522" s="176">
        <f t="shared" si="18"/>
        <v>0</v>
      </c>
      <c r="K522" s="176">
        <f t="shared" si="19"/>
        <v>0</v>
      </c>
      <c r="L522" s="185">
        <v>2100203</v>
      </c>
    </row>
    <row r="523" spans="1:12" s="170" customFormat="1" ht="20.25" customHeight="1">
      <c r="A523" s="192"/>
      <c r="B523" s="191" t="s">
        <v>751</v>
      </c>
      <c r="C523" s="175">
        <v>0</v>
      </c>
      <c r="D523" s="175">
        <v>0</v>
      </c>
      <c r="E523" s="175"/>
      <c r="F523" s="175">
        <v>0</v>
      </c>
      <c r="G523" s="175">
        <v>0</v>
      </c>
      <c r="H523" s="176">
        <f t="shared" si="16"/>
        <v>0</v>
      </c>
      <c r="I523" s="176">
        <f t="shared" si="17"/>
        <v>0</v>
      </c>
      <c r="J523" s="176">
        <f t="shared" si="18"/>
        <v>0</v>
      </c>
      <c r="K523" s="176">
        <f t="shared" si="19"/>
        <v>0</v>
      </c>
      <c r="L523" s="185">
        <v>2100204</v>
      </c>
    </row>
    <row r="524" spans="1:12" s="170" customFormat="1" ht="20.25" customHeight="1">
      <c r="A524" s="192"/>
      <c r="B524" s="191" t="s">
        <v>752</v>
      </c>
      <c r="C524" s="175">
        <v>0</v>
      </c>
      <c r="D524" s="175">
        <v>0</v>
      </c>
      <c r="E524" s="175"/>
      <c r="F524" s="175">
        <v>0</v>
      </c>
      <c r="G524" s="175">
        <v>0</v>
      </c>
      <c r="H524" s="176">
        <f t="shared" si="16"/>
        <v>0</v>
      </c>
      <c r="I524" s="176">
        <f t="shared" si="17"/>
        <v>0</v>
      </c>
      <c r="J524" s="176">
        <f t="shared" si="18"/>
        <v>0</v>
      </c>
      <c r="K524" s="176">
        <f t="shared" si="19"/>
        <v>0</v>
      </c>
      <c r="L524" s="185">
        <v>2100205</v>
      </c>
    </row>
    <row r="525" spans="1:12" s="170" customFormat="1" ht="20.25" customHeight="1">
      <c r="A525" s="192"/>
      <c r="B525" s="191" t="s">
        <v>753</v>
      </c>
      <c r="C525" s="175">
        <v>0</v>
      </c>
      <c r="D525" s="175">
        <v>0</v>
      </c>
      <c r="E525" s="175"/>
      <c r="F525" s="175">
        <v>0</v>
      </c>
      <c r="G525" s="175">
        <v>0</v>
      </c>
      <c r="H525" s="176">
        <f t="shared" si="16"/>
        <v>0</v>
      </c>
      <c r="I525" s="176">
        <f t="shared" si="17"/>
        <v>0</v>
      </c>
      <c r="J525" s="176">
        <f t="shared" si="18"/>
        <v>0</v>
      </c>
      <c r="K525" s="176">
        <f t="shared" si="19"/>
        <v>0</v>
      </c>
      <c r="L525" s="185">
        <v>2100206</v>
      </c>
    </row>
    <row r="526" spans="1:12" s="170" customFormat="1" ht="20.25" customHeight="1">
      <c r="A526" s="192"/>
      <c r="B526" s="191" t="s">
        <v>754</v>
      </c>
      <c r="C526" s="175">
        <v>0</v>
      </c>
      <c r="D526" s="175">
        <v>0</v>
      </c>
      <c r="E526" s="175"/>
      <c r="F526" s="175">
        <v>0</v>
      </c>
      <c r="G526" s="175">
        <v>0</v>
      </c>
      <c r="H526" s="176">
        <f t="shared" si="16"/>
        <v>0</v>
      </c>
      <c r="I526" s="176">
        <f t="shared" si="17"/>
        <v>0</v>
      </c>
      <c r="J526" s="176">
        <f t="shared" si="18"/>
        <v>0</v>
      </c>
      <c r="K526" s="176">
        <f t="shared" si="19"/>
        <v>0</v>
      </c>
      <c r="L526" s="185">
        <v>2100207</v>
      </c>
    </row>
    <row r="527" spans="1:12" s="170" customFormat="1" ht="20.25" customHeight="1">
      <c r="A527" s="192"/>
      <c r="B527" s="191" t="s">
        <v>755</v>
      </c>
      <c r="C527" s="175">
        <v>0</v>
      </c>
      <c r="D527" s="175">
        <v>0</v>
      </c>
      <c r="E527" s="175"/>
      <c r="F527" s="175">
        <v>0</v>
      </c>
      <c r="G527" s="175">
        <v>0</v>
      </c>
      <c r="H527" s="176">
        <f t="shared" si="16"/>
        <v>0</v>
      </c>
      <c r="I527" s="176">
        <f t="shared" si="17"/>
        <v>0</v>
      </c>
      <c r="J527" s="176">
        <f t="shared" si="18"/>
        <v>0</v>
      </c>
      <c r="K527" s="176">
        <f t="shared" si="19"/>
        <v>0</v>
      </c>
      <c r="L527" s="185">
        <v>2100208</v>
      </c>
    </row>
    <row r="528" spans="1:12" s="170" customFormat="1" ht="20.25" customHeight="1">
      <c r="A528" s="192"/>
      <c r="B528" s="191" t="s">
        <v>756</v>
      </c>
      <c r="C528" s="175">
        <v>0</v>
      </c>
      <c r="D528" s="175">
        <v>0</v>
      </c>
      <c r="E528" s="175"/>
      <c r="F528" s="175">
        <v>0</v>
      </c>
      <c r="G528" s="175">
        <v>0</v>
      </c>
      <c r="H528" s="176">
        <f t="shared" si="16"/>
        <v>0</v>
      </c>
      <c r="I528" s="176">
        <f t="shared" si="17"/>
        <v>0</v>
      </c>
      <c r="J528" s="176">
        <f t="shared" si="18"/>
        <v>0</v>
      </c>
      <c r="K528" s="176">
        <f t="shared" si="19"/>
        <v>0</v>
      </c>
      <c r="L528" s="185">
        <v>2100209</v>
      </c>
    </row>
    <row r="529" spans="1:12" s="170" customFormat="1" ht="20.25" customHeight="1">
      <c r="A529" s="192"/>
      <c r="B529" s="191" t="s">
        <v>757</v>
      </c>
      <c r="C529" s="175">
        <v>0</v>
      </c>
      <c r="D529" s="175">
        <v>0</v>
      </c>
      <c r="E529" s="175"/>
      <c r="F529" s="175">
        <v>0</v>
      </c>
      <c r="G529" s="175">
        <v>0</v>
      </c>
      <c r="H529" s="176">
        <f t="shared" si="16"/>
        <v>0</v>
      </c>
      <c r="I529" s="176">
        <f t="shared" si="17"/>
        <v>0</v>
      </c>
      <c r="J529" s="176">
        <f t="shared" si="18"/>
        <v>0</v>
      </c>
      <c r="K529" s="176">
        <f t="shared" si="19"/>
        <v>0</v>
      </c>
      <c r="L529" s="185">
        <v>2100210</v>
      </c>
    </row>
    <row r="530" spans="1:12" s="170" customFormat="1" ht="20.25" customHeight="1">
      <c r="A530" s="192"/>
      <c r="B530" s="191" t="s">
        <v>758</v>
      </c>
      <c r="C530" s="175">
        <v>0</v>
      </c>
      <c r="D530" s="175">
        <v>0</v>
      </c>
      <c r="E530" s="175"/>
      <c r="F530" s="175">
        <v>0</v>
      </c>
      <c r="G530" s="175">
        <v>0</v>
      </c>
      <c r="H530" s="176">
        <f t="shared" si="16"/>
        <v>0</v>
      </c>
      <c r="I530" s="176">
        <f t="shared" si="17"/>
        <v>0</v>
      </c>
      <c r="J530" s="176">
        <f t="shared" si="18"/>
        <v>0</v>
      </c>
      <c r="K530" s="176">
        <f t="shared" si="19"/>
        <v>0</v>
      </c>
      <c r="L530" s="185">
        <v>2100211</v>
      </c>
    </row>
    <row r="531" spans="1:12" s="170" customFormat="1" ht="20.25" customHeight="1">
      <c r="A531" s="192"/>
      <c r="B531" s="191" t="s">
        <v>759</v>
      </c>
      <c r="C531" s="175">
        <v>0</v>
      </c>
      <c r="D531" s="175">
        <v>0</v>
      </c>
      <c r="E531" s="175"/>
      <c r="F531" s="175">
        <v>0</v>
      </c>
      <c r="G531" s="175">
        <v>0</v>
      </c>
      <c r="H531" s="176">
        <f t="shared" si="16"/>
        <v>0</v>
      </c>
      <c r="I531" s="176">
        <f t="shared" si="17"/>
        <v>0</v>
      </c>
      <c r="J531" s="176">
        <f t="shared" si="18"/>
        <v>0</v>
      </c>
      <c r="K531" s="176">
        <f t="shared" si="19"/>
        <v>0</v>
      </c>
      <c r="L531" s="185">
        <v>2100212</v>
      </c>
    </row>
    <row r="532" spans="1:12" s="170" customFormat="1" ht="20.25" customHeight="1">
      <c r="A532" s="192"/>
      <c r="B532" s="191" t="s">
        <v>760</v>
      </c>
      <c r="C532" s="175">
        <v>0</v>
      </c>
      <c r="D532" s="175">
        <v>0</v>
      </c>
      <c r="E532" s="175"/>
      <c r="F532" s="175">
        <v>0</v>
      </c>
      <c r="G532" s="175">
        <v>0</v>
      </c>
      <c r="H532" s="176">
        <f t="shared" si="16"/>
        <v>0</v>
      </c>
      <c r="I532" s="176">
        <f t="shared" si="17"/>
        <v>0</v>
      </c>
      <c r="J532" s="176">
        <f t="shared" si="18"/>
        <v>0</v>
      </c>
      <c r="K532" s="176">
        <f t="shared" si="19"/>
        <v>0</v>
      </c>
      <c r="L532" s="185">
        <v>2100213</v>
      </c>
    </row>
    <row r="533" spans="1:12" s="170" customFormat="1" ht="20.25" customHeight="1">
      <c r="A533" s="192"/>
      <c r="B533" s="191" t="s">
        <v>761</v>
      </c>
      <c r="C533" s="175">
        <v>0</v>
      </c>
      <c r="D533" s="175">
        <v>70</v>
      </c>
      <c r="E533" s="175"/>
      <c r="F533" s="175">
        <v>69</v>
      </c>
      <c r="G533" s="175">
        <v>0</v>
      </c>
      <c r="H533" s="176">
        <f t="shared" si="16"/>
        <v>0</v>
      </c>
      <c r="I533" s="176">
        <f t="shared" si="17"/>
        <v>0</v>
      </c>
      <c r="J533" s="176">
        <f t="shared" si="18"/>
        <v>0</v>
      </c>
      <c r="K533" s="176">
        <f t="shared" si="19"/>
        <v>0</v>
      </c>
      <c r="L533" s="185">
        <v>2100299</v>
      </c>
    </row>
    <row r="534" spans="1:12" s="170" customFormat="1" ht="20.25" customHeight="1">
      <c r="A534" s="192"/>
      <c r="B534" s="191" t="s">
        <v>762</v>
      </c>
      <c r="C534" s="175">
        <v>0</v>
      </c>
      <c r="D534" s="175">
        <v>2677</v>
      </c>
      <c r="E534" s="175"/>
      <c r="F534" s="175">
        <v>3096</v>
      </c>
      <c r="G534" s="175">
        <v>3323</v>
      </c>
      <c r="H534" s="176">
        <f t="shared" si="16"/>
        <v>0</v>
      </c>
      <c r="I534" s="176">
        <f t="shared" si="17"/>
        <v>1.2413149047441165</v>
      </c>
      <c r="J534" s="176">
        <f t="shared" si="18"/>
        <v>0</v>
      </c>
      <c r="K534" s="176">
        <f t="shared" si="19"/>
        <v>1.0733204134366925</v>
      </c>
      <c r="L534" s="185">
        <v>21003</v>
      </c>
    </row>
    <row r="535" spans="1:12" s="170" customFormat="1" ht="20.25" customHeight="1">
      <c r="A535" s="192"/>
      <c r="B535" s="191" t="s">
        <v>763</v>
      </c>
      <c r="C535" s="175">
        <v>0</v>
      </c>
      <c r="D535" s="175">
        <v>0</v>
      </c>
      <c r="E535" s="175"/>
      <c r="F535" s="175">
        <v>0</v>
      </c>
      <c r="G535" s="175">
        <v>0</v>
      </c>
      <c r="H535" s="176">
        <f t="shared" si="16"/>
        <v>0</v>
      </c>
      <c r="I535" s="176">
        <f t="shared" si="17"/>
        <v>0</v>
      </c>
      <c r="J535" s="176">
        <f t="shared" si="18"/>
        <v>0</v>
      </c>
      <c r="K535" s="176">
        <f t="shared" si="19"/>
        <v>0</v>
      </c>
      <c r="L535" s="185">
        <v>2100301</v>
      </c>
    </row>
    <row r="536" spans="1:12" s="170" customFormat="1" ht="20.25" customHeight="1">
      <c r="A536" s="192"/>
      <c r="B536" s="191" t="s">
        <v>764</v>
      </c>
      <c r="C536" s="175">
        <v>0</v>
      </c>
      <c r="D536" s="175">
        <v>2640</v>
      </c>
      <c r="E536" s="175"/>
      <c r="F536" s="175">
        <v>2637</v>
      </c>
      <c r="G536" s="175">
        <v>2886</v>
      </c>
      <c r="H536" s="176">
        <f t="shared" si="16"/>
        <v>0</v>
      </c>
      <c r="I536" s="176">
        <f t="shared" si="17"/>
        <v>1.0931818181818183</v>
      </c>
      <c r="J536" s="176">
        <f t="shared" si="18"/>
        <v>0</v>
      </c>
      <c r="K536" s="176">
        <f t="shared" si="19"/>
        <v>1.0944254835039817</v>
      </c>
      <c r="L536" s="185">
        <v>2100302</v>
      </c>
    </row>
    <row r="537" spans="1:12" s="170" customFormat="1" ht="20.25" customHeight="1">
      <c r="A537" s="192"/>
      <c r="B537" s="191" t="s">
        <v>765</v>
      </c>
      <c r="C537" s="175">
        <v>0</v>
      </c>
      <c r="D537" s="175">
        <v>37</v>
      </c>
      <c r="E537" s="175"/>
      <c r="F537" s="175">
        <v>459</v>
      </c>
      <c r="G537" s="175">
        <v>437</v>
      </c>
      <c r="H537" s="176">
        <f t="shared" si="16"/>
        <v>0</v>
      </c>
      <c r="I537" s="176">
        <f t="shared" si="17"/>
        <v>11.810810810810811</v>
      </c>
      <c r="J537" s="176">
        <f t="shared" si="18"/>
        <v>0</v>
      </c>
      <c r="K537" s="176">
        <f t="shared" si="19"/>
        <v>0.95206971677559915</v>
      </c>
      <c r="L537" s="185">
        <v>2100399</v>
      </c>
    </row>
    <row r="538" spans="1:12" s="170" customFormat="1" ht="20.25" customHeight="1">
      <c r="A538" s="192"/>
      <c r="B538" s="191" t="s">
        <v>766</v>
      </c>
      <c r="C538" s="175">
        <v>0</v>
      </c>
      <c r="D538" s="175">
        <v>3360</v>
      </c>
      <c r="E538" s="175"/>
      <c r="F538" s="175">
        <v>3669</v>
      </c>
      <c r="G538" s="175">
        <v>4269</v>
      </c>
      <c r="H538" s="176">
        <f t="shared" si="16"/>
        <v>0</v>
      </c>
      <c r="I538" s="176">
        <f t="shared" si="17"/>
        <v>1.2705357142857143</v>
      </c>
      <c r="J538" s="176">
        <f t="shared" si="18"/>
        <v>0</v>
      </c>
      <c r="K538" s="176">
        <f t="shared" si="19"/>
        <v>1.1635322976287816</v>
      </c>
      <c r="L538" s="185">
        <v>21004</v>
      </c>
    </row>
    <row r="539" spans="1:12" s="170" customFormat="1" ht="20.25" customHeight="1">
      <c r="A539" s="192"/>
      <c r="B539" s="191" t="s">
        <v>767</v>
      </c>
      <c r="C539" s="175">
        <v>0</v>
      </c>
      <c r="D539" s="175">
        <v>480</v>
      </c>
      <c r="E539" s="175"/>
      <c r="F539" s="175">
        <v>483</v>
      </c>
      <c r="G539" s="175">
        <v>876</v>
      </c>
      <c r="H539" s="176">
        <f t="shared" si="16"/>
        <v>0</v>
      </c>
      <c r="I539" s="176">
        <f t="shared" si="17"/>
        <v>1.825</v>
      </c>
      <c r="J539" s="176">
        <f t="shared" si="18"/>
        <v>0</v>
      </c>
      <c r="K539" s="176">
        <f t="shared" si="19"/>
        <v>1.813664596273292</v>
      </c>
      <c r="L539" s="185">
        <v>2100401</v>
      </c>
    </row>
    <row r="540" spans="1:12" s="170" customFormat="1" ht="20.25" customHeight="1">
      <c r="A540" s="192"/>
      <c r="B540" s="191" t="s">
        <v>768</v>
      </c>
      <c r="C540" s="175">
        <v>0</v>
      </c>
      <c r="D540" s="175">
        <v>90</v>
      </c>
      <c r="E540" s="175"/>
      <c r="F540" s="175">
        <v>94</v>
      </c>
      <c r="G540" s="175">
        <v>87</v>
      </c>
      <c r="H540" s="176">
        <f t="shared" si="16"/>
        <v>0</v>
      </c>
      <c r="I540" s="176">
        <f t="shared" si="17"/>
        <v>0.96666666666666667</v>
      </c>
      <c r="J540" s="176">
        <f t="shared" si="18"/>
        <v>0</v>
      </c>
      <c r="K540" s="176">
        <f t="shared" si="19"/>
        <v>0.92553191489361697</v>
      </c>
      <c r="L540" s="185">
        <v>2100402</v>
      </c>
    </row>
    <row r="541" spans="1:12" s="170" customFormat="1" ht="20.25" customHeight="1">
      <c r="A541" s="192"/>
      <c r="B541" s="191" t="s">
        <v>769</v>
      </c>
      <c r="C541" s="175">
        <v>0</v>
      </c>
      <c r="D541" s="175">
        <v>550</v>
      </c>
      <c r="E541" s="175"/>
      <c r="F541" s="175">
        <v>546</v>
      </c>
      <c r="G541" s="175">
        <v>594</v>
      </c>
      <c r="H541" s="176">
        <f t="shared" si="16"/>
        <v>0</v>
      </c>
      <c r="I541" s="176">
        <f t="shared" si="17"/>
        <v>1.08</v>
      </c>
      <c r="J541" s="176">
        <f t="shared" si="18"/>
        <v>0</v>
      </c>
      <c r="K541" s="176">
        <f t="shared" si="19"/>
        <v>1.0879120879120878</v>
      </c>
      <c r="L541" s="185">
        <v>2100403</v>
      </c>
    </row>
    <row r="542" spans="1:12" s="170" customFormat="1" ht="20.25" customHeight="1">
      <c r="A542" s="192"/>
      <c r="B542" s="191" t="s">
        <v>770</v>
      </c>
      <c r="C542" s="175">
        <v>0</v>
      </c>
      <c r="D542" s="175">
        <v>0</v>
      </c>
      <c r="E542" s="175"/>
      <c r="F542" s="175">
        <v>0</v>
      </c>
      <c r="G542" s="175">
        <v>0</v>
      </c>
      <c r="H542" s="176">
        <f t="shared" si="16"/>
        <v>0</v>
      </c>
      <c r="I542" s="176">
        <f t="shared" si="17"/>
        <v>0</v>
      </c>
      <c r="J542" s="176">
        <f t="shared" si="18"/>
        <v>0</v>
      </c>
      <c r="K542" s="176">
        <f t="shared" si="19"/>
        <v>0</v>
      </c>
      <c r="L542" s="185">
        <v>2100404</v>
      </c>
    </row>
    <row r="543" spans="1:12" s="170" customFormat="1" ht="20.25" customHeight="1">
      <c r="A543" s="192"/>
      <c r="B543" s="191" t="s">
        <v>771</v>
      </c>
      <c r="C543" s="175">
        <v>0</v>
      </c>
      <c r="D543" s="175">
        <v>0</v>
      </c>
      <c r="E543" s="175"/>
      <c r="F543" s="175">
        <v>0</v>
      </c>
      <c r="G543" s="175">
        <v>0</v>
      </c>
      <c r="H543" s="176">
        <f t="shared" si="16"/>
        <v>0</v>
      </c>
      <c r="I543" s="176">
        <f t="shared" si="17"/>
        <v>0</v>
      </c>
      <c r="J543" s="176">
        <f t="shared" si="18"/>
        <v>0</v>
      </c>
      <c r="K543" s="176">
        <f t="shared" si="19"/>
        <v>0</v>
      </c>
      <c r="L543" s="185">
        <v>2100405</v>
      </c>
    </row>
    <row r="544" spans="1:12" s="170" customFormat="1" ht="20.25" customHeight="1">
      <c r="A544" s="192"/>
      <c r="B544" s="191" t="s">
        <v>772</v>
      </c>
      <c r="C544" s="175">
        <v>0</v>
      </c>
      <c r="D544" s="175">
        <v>0</v>
      </c>
      <c r="E544" s="175"/>
      <c r="F544" s="175">
        <v>0</v>
      </c>
      <c r="G544" s="175">
        <v>0</v>
      </c>
      <c r="H544" s="176">
        <f t="shared" si="16"/>
        <v>0</v>
      </c>
      <c r="I544" s="176">
        <f t="shared" si="17"/>
        <v>0</v>
      </c>
      <c r="J544" s="176">
        <f t="shared" si="18"/>
        <v>0</v>
      </c>
      <c r="K544" s="176">
        <f t="shared" si="19"/>
        <v>0</v>
      </c>
      <c r="L544" s="185">
        <v>2100406</v>
      </c>
    </row>
    <row r="545" spans="1:12" s="170" customFormat="1" ht="20.25" customHeight="1">
      <c r="A545" s="192"/>
      <c r="B545" s="191" t="s">
        <v>773</v>
      </c>
      <c r="C545" s="175">
        <v>0</v>
      </c>
      <c r="D545" s="175">
        <v>0</v>
      </c>
      <c r="E545" s="175"/>
      <c r="F545" s="175">
        <v>0</v>
      </c>
      <c r="G545" s="175">
        <v>0</v>
      </c>
      <c r="H545" s="176">
        <f t="shared" si="16"/>
        <v>0</v>
      </c>
      <c r="I545" s="176">
        <f t="shared" si="17"/>
        <v>0</v>
      </c>
      <c r="J545" s="176">
        <f t="shared" si="18"/>
        <v>0</v>
      </c>
      <c r="K545" s="176">
        <f t="shared" si="19"/>
        <v>0</v>
      </c>
      <c r="L545" s="185">
        <v>2100407</v>
      </c>
    </row>
    <row r="546" spans="1:12" s="170" customFormat="1" ht="20.25" customHeight="1">
      <c r="A546" s="192"/>
      <c r="B546" s="191" t="s">
        <v>774</v>
      </c>
      <c r="C546" s="175">
        <v>0</v>
      </c>
      <c r="D546" s="175">
        <v>1400</v>
      </c>
      <c r="E546" s="175"/>
      <c r="F546" s="175">
        <v>1705</v>
      </c>
      <c r="G546" s="175">
        <v>1796</v>
      </c>
      <c r="H546" s="176">
        <f t="shared" si="16"/>
        <v>0</v>
      </c>
      <c r="I546" s="176">
        <f t="shared" si="17"/>
        <v>1.2828571428571429</v>
      </c>
      <c r="J546" s="176">
        <f t="shared" si="18"/>
        <v>0</v>
      </c>
      <c r="K546" s="176">
        <f t="shared" si="19"/>
        <v>1.0533724340175954</v>
      </c>
      <c r="L546" s="185">
        <v>2100408</v>
      </c>
    </row>
    <row r="547" spans="1:12" s="170" customFormat="1" ht="20.25" customHeight="1">
      <c r="A547" s="192"/>
      <c r="B547" s="191" t="s">
        <v>775</v>
      </c>
      <c r="C547" s="175">
        <v>0</v>
      </c>
      <c r="D547" s="175">
        <v>290</v>
      </c>
      <c r="E547" s="175"/>
      <c r="F547" s="175">
        <v>292</v>
      </c>
      <c r="G547" s="175">
        <v>280</v>
      </c>
      <c r="H547" s="176">
        <f t="shared" si="16"/>
        <v>0</v>
      </c>
      <c r="I547" s="176">
        <f t="shared" si="17"/>
        <v>0.96551724137931039</v>
      </c>
      <c r="J547" s="176">
        <f t="shared" si="18"/>
        <v>0</v>
      </c>
      <c r="K547" s="176">
        <f t="shared" si="19"/>
        <v>0.95890410958904104</v>
      </c>
      <c r="L547" s="185">
        <v>2100409</v>
      </c>
    </row>
    <row r="548" spans="1:12" s="170" customFormat="1" ht="20.25" customHeight="1">
      <c r="A548" s="192"/>
      <c r="B548" s="191" t="s">
        <v>776</v>
      </c>
      <c r="C548" s="175">
        <v>0</v>
      </c>
      <c r="D548" s="175">
        <v>550</v>
      </c>
      <c r="E548" s="175"/>
      <c r="F548" s="175">
        <v>549</v>
      </c>
      <c r="G548" s="175">
        <v>636</v>
      </c>
      <c r="H548" s="176">
        <f t="shared" si="16"/>
        <v>0</v>
      </c>
      <c r="I548" s="176">
        <f t="shared" si="17"/>
        <v>1.1563636363636363</v>
      </c>
      <c r="J548" s="176">
        <f t="shared" si="18"/>
        <v>0</v>
      </c>
      <c r="K548" s="176">
        <f t="shared" si="19"/>
        <v>1.1584699453551912</v>
      </c>
      <c r="L548" s="185">
        <v>2100410</v>
      </c>
    </row>
    <row r="549" spans="1:12" s="170" customFormat="1" ht="20.25" customHeight="1">
      <c r="A549" s="192"/>
      <c r="B549" s="191" t="s">
        <v>777</v>
      </c>
      <c r="C549" s="175">
        <v>0</v>
      </c>
      <c r="D549" s="175">
        <v>0</v>
      </c>
      <c r="E549" s="175"/>
      <c r="F549" s="175">
        <v>0</v>
      </c>
      <c r="G549" s="175">
        <v>0</v>
      </c>
      <c r="H549" s="176">
        <f t="shared" si="16"/>
        <v>0</v>
      </c>
      <c r="I549" s="176">
        <f t="shared" si="17"/>
        <v>0</v>
      </c>
      <c r="J549" s="176">
        <f t="shared" si="18"/>
        <v>0</v>
      </c>
      <c r="K549" s="176">
        <f t="shared" si="19"/>
        <v>0</v>
      </c>
      <c r="L549" s="185">
        <v>2100499</v>
      </c>
    </row>
    <row r="550" spans="1:12" s="170" customFormat="1" ht="20.25" customHeight="1">
      <c r="A550" s="192"/>
      <c r="B550" s="191" t="s">
        <v>778</v>
      </c>
      <c r="C550" s="175">
        <v>0</v>
      </c>
      <c r="D550" s="175"/>
      <c r="E550" s="175"/>
      <c r="F550" s="175">
        <v>22</v>
      </c>
      <c r="G550" s="175">
        <v>10</v>
      </c>
      <c r="H550" s="176">
        <f t="shared" si="16"/>
        <v>0</v>
      </c>
      <c r="I550" s="176">
        <f t="shared" si="17"/>
        <v>0</v>
      </c>
      <c r="J550" s="176">
        <f t="shared" si="18"/>
        <v>0</v>
      </c>
      <c r="K550" s="176">
        <f t="shared" si="19"/>
        <v>0.45454545454545453</v>
      </c>
      <c r="L550" s="185">
        <v>21006</v>
      </c>
    </row>
    <row r="551" spans="1:12" s="170" customFormat="1" ht="20.25" customHeight="1">
      <c r="A551" s="192"/>
      <c r="B551" s="191" t="s">
        <v>779</v>
      </c>
      <c r="C551" s="175">
        <v>0</v>
      </c>
      <c r="D551" s="175"/>
      <c r="E551" s="175"/>
      <c r="F551" s="175">
        <v>22</v>
      </c>
      <c r="G551" s="175">
        <v>10</v>
      </c>
      <c r="H551" s="176">
        <f t="shared" si="16"/>
        <v>0</v>
      </c>
      <c r="I551" s="176">
        <f t="shared" si="17"/>
        <v>0</v>
      </c>
      <c r="J551" s="176">
        <f t="shared" si="18"/>
        <v>0</v>
      </c>
      <c r="K551" s="176">
        <f t="shared" si="19"/>
        <v>0.45454545454545453</v>
      </c>
      <c r="L551" s="185">
        <v>2100601</v>
      </c>
    </row>
    <row r="552" spans="1:12" s="170" customFormat="1" ht="20.25" customHeight="1">
      <c r="A552" s="192"/>
      <c r="B552" s="191" t="s">
        <v>780</v>
      </c>
      <c r="C552" s="175">
        <v>0</v>
      </c>
      <c r="D552" s="175"/>
      <c r="E552" s="175"/>
      <c r="F552" s="175">
        <v>0</v>
      </c>
      <c r="G552" s="175"/>
      <c r="H552" s="176">
        <f t="shared" si="16"/>
        <v>0</v>
      </c>
      <c r="I552" s="176">
        <f t="shared" si="17"/>
        <v>0</v>
      </c>
      <c r="J552" s="176">
        <f t="shared" si="18"/>
        <v>0</v>
      </c>
      <c r="K552" s="176">
        <f t="shared" si="19"/>
        <v>0</v>
      </c>
      <c r="L552" s="185">
        <v>2100699</v>
      </c>
    </row>
    <row r="553" spans="1:12" s="170" customFormat="1" ht="20.25" customHeight="1">
      <c r="A553" s="192"/>
      <c r="B553" s="191" t="s">
        <v>781</v>
      </c>
      <c r="C553" s="175">
        <v>0</v>
      </c>
      <c r="D553" s="175">
        <v>990</v>
      </c>
      <c r="E553" s="175"/>
      <c r="F553" s="175">
        <v>951</v>
      </c>
      <c r="G553" s="175">
        <v>1060</v>
      </c>
      <c r="H553" s="176">
        <f t="shared" si="16"/>
        <v>0</v>
      </c>
      <c r="I553" s="176">
        <f t="shared" si="17"/>
        <v>1.0707070707070707</v>
      </c>
      <c r="J553" s="176">
        <f t="shared" si="18"/>
        <v>0</v>
      </c>
      <c r="K553" s="176">
        <f t="shared" si="19"/>
        <v>1.1146161934805467</v>
      </c>
      <c r="L553" s="185">
        <v>21007</v>
      </c>
    </row>
    <row r="554" spans="1:12" s="170" customFormat="1" ht="20.25" customHeight="1">
      <c r="A554" s="192"/>
      <c r="B554" s="191" t="s">
        <v>782</v>
      </c>
      <c r="C554" s="175">
        <v>0</v>
      </c>
      <c r="D554" s="175">
        <v>0</v>
      </c>
      <c r="E554" s="175"/>
      <c r="F554" s="175">
        <v>0</v>
      </c>
      <c r="G554" s="175">
        <v>0</v>
      </c>
      <c r="H554" s="176">
        <f t="shared" si="16"/>
        <v>0</v>
      </c>
      <c r="I554" s="176">
        <f t="shared" si="17"/>
        <v>0</v>
      </c>
      <c r="J554" s="176">
        <f t="shared" si="18"/>
        <v>0</v>
      </c>
      <c r="K554" s="176">
        <f t="shared" si="19"/>
        <v>0</v>
      </c>
      <c r="L554" s="185">
        <v>2100716</v>
      </c>
    </row>
    <row r="555" spans="1:12" s="170" customFormat="1" ht="20.25" customHeight="1">
      <c r="A555" s="192"/>
      <c r="B555" s="191" t="s">
        <v>783</v>
      </c>
      <c r="C555" s="175">
        <v>0</v>
      </c>
      <c r="D555" s="175">
        <v>260</v>
      </c>
      <c r="E555" s="175"/>
      <c r="F555" s="175">
        <v>221</v>
      </c>
      <c r="G555" s="175">
        <v>199</v>
      </c>
      <c r="H555" s="176">
        <f t="shared" si="16"/>
        <v>0</v>
      </c>
      <c r="I555" s="176">
        <f t="shared" si="17"/>
        <v>0.76538461538461533</v>
      </c>
      <c r="J555" s="176">
        <f t="shared" si="18"/>
        <v>0</v>
      </c>
      <c r="K555" s="176">
        <f t="shared" si="19"/>
        <v>0.90045248868778283</v>
      </c>
      <c r="L555" s="185">
        <v>2100717</v>
      </c>
    </row>
    <row r="556" spans="1:12" s="170" customFormat="1" ht="20.25" customHeight="1">
      <c r="A556" s="192"/>
      <c r="B556" s="191" t="s">
        <v>784</v>
      </c>
      <c r="C556" s="175">
        <v>0</v>
      </c>
      <c r="D556" s="175">
        <v>730</v>
      </c>
      <c r="E556" s="175"/>
      <c r="F556" s="175">
        <v>730</v>
      </c>
      <c r="G556" s="175">
        <v>861</v>
      </c>
      <c r="H556" s="176">
        <f t="shared" si="16"/>
        <v>0</v>
      </c>
      <c r="I556" s="176">
        <f t="shared" si="17"/>
        <v>1.1794520547945206</v>
      </c>
      <c r="J556" s="176">
        <f t="shared" si="18"/>
        <v>0</v>
      </c>
      <c r="K556" s="176">
        <f t="shared" si="19"/>
        <v>1.1794520547945206</v>
      </c>
      <c r="L556" s="185">
        <v>2100799</v>
      </c>
    </row>
    <row r="557" spans="1:12" s="170" customFormat="1" ht="20.25" customHeight="1">
      <c r="A557" s="192"/>
      <c r="B557" s="191" t="s">
        <v>785</v>
      </c>
      <c r="C557" s="175">
        <v>0</v>
      </c>
      <c r="D557" s="175">
        <v>6905</v>
      </c>
      <c r="E557" s="175"/>
      <c r="F557" s="175">
        <v>6236</v>
      </c>
      <c r="G557" s="175">
        <v>5484</v>
      </c>
      <c r="H557" s="176">
        <f t="shared" si="16"/>
        <v>0</v>
      </c>
      <c r="I557" s="176">
        <f t="shared" si="17"/>
        <v>0.79420709630702391</v>
      </c>
      <c r="J557" s="176">
        <f t="shared" si="18"/>
        <v>0</v>
      </c>
      <c r="K557" s="176">
        <f t="shared" si="19"/>
        <v>0.87940987812700444</v>
      </c>
      <c r="L557" s="185">
        <v>21011</v>
      </c>
    </row>
    <row r="558" spans="1:12" s="170" customFormat="1" ht="20.25" customHeight="1">
      <c r="A558" s="192"/>
      <c r="B558" s="191" t="s">
        <v>786</v>
      </c>
      <c r="C558" s="175">
        <v>0</v>
      </c>
      <c r="D558" s="175">
        <v>1255</v>
      </c>
      <c r="E558" s="175"/>
      <c r="F558" s="175">
        <v>1255</v>
      </c>
      <c r="G558" s="175">
        <v>886</v>
      </c>
      <c r="H558" s="176">
        <f t="shared" si="16"/>
        <v>0</v>
      </c>
      <c r="I558" s="176">
        <f t="shared" si="17"/>
        <v>0.70597609561752983</v>
      </c>
      <c r="J558" s="176">
        <f t="shared" si="18"/>
        <v>0</v>
      </c>
      <c r="K558" s="176">
        <f t="shared" si="19"/>
        <v>0.70597609561752983</v>
      </c>
      <c r="L558" s="185">
        <v>2101101</v>
      </c>
    </row>
    <row r="559" spans="1:12" s="170" customFormat="1" ht="20.25" customHeight="1">
      <c r="A559" s="192"/>
      <c r="B559" s="191" t="s">
        <v>787</v>
      </c>
      <c r="C559" s="175">
        <v>0</v>
      </c>
      <c r="D559" s="175">
        <v>3170</v>
      </c>
      <c r="E559" s="175"/>
      <c r="F559" s="175">
        <v>2813</v>
      </c>
      <c r="G559" s="175">
        <v>1983</v>
      </c>
      <c r="H559" s="176">
        <f t="shared" si="16"/>
        <v>0</v>
      </c>
      <c r="I559" s="176">
        <f t="shared" si="17"/>
        <v>0.62555205047318607</v>
      </c>
      <c r="J559" s="176">
        <f t="shared" si="18"/>
        <v>0</v>
      </c>
      <c r="K559" s="176">
        <f t="shared" si="19"/>
        <v>0.70494134376110917</v>
      </c>
      <c r="L559" s="185">
        <v>2101102</v>
      </c>
    </row>
    <row r="560" spans="1:12" s="170" customFormat="1" ht="20.25" customHeight="1">
      <c r="A560" s="192"/>
      <c r="B560" s="191" t="s">
        <v>788</v>
      </c>
      <c r="C560" s="175">
        <v>0</v>
      </c>
      <c r="D560" s="175">
        <v>2170</v>
      </c>
      <c r="E560" s="175"/>
      <c r="F560" s="175">
        <v>2168</v>
      </c>
      <c r="G560" s="175">
        <v>2177</v>
      </c>
      <c r="H560" s="176">
        <f t="shared" si="16"/>
        <v>0</v>
      </c>
      <c r="I560" s="176">
        <f t="shared" si="17"/>
        <v>1.0032258064516129</v>
      </c>
      <c r="J560" s="176">
        <f t="shared" si="18"/>
        <v>0</v>
      </c>
      <c r="K560" s="176">
        <f t="shared" si="19"/>
        <v>1.0041512915129152</v>
      </c>
      <c r="L560" s="185">
        <v>2101103</v>
      </c>
    </row>
    <row r="561" spans="1:12" s="170" customFormat="1" ht="20.25" customHeight="1">
      <c r="A561" s="192"/>
      <c r="B561" s="191" t="s">
        <v>789</v>
      </c>
      <c r="C561" s="175">
        <v>0</v>
      </c>
      <c r="D561" s="175">
        <v>310</v>
      </c>
      <c r="E561" s="175"/>
      <c r="F561" s="175">
        <v>0</v>
      </c>
      <c r="G561" s="175">
        <v>438</v>
      </c>
      <c r="H561" s="176">
        <f t="shared" si="16"/>
        <v>0</v>
      </c>
      <c r="I561" s="176">
        <f t="shared" si="17"/>
        <v>1.4129032258064516</v>
      </c>
      <c r="J561" s="176">
        <f t="shared" si="18"/>
        <v>0</v>
      </c>
      <c r="K561" s="176">
        <f t="shared" si="19"/>
        <v>0</v>
      </c>
      <c r="L561" s="185">
        <v>2101199</v>
      </c>
    </row>
    <row r="562" spans="1:12" s="170" customFormat="1" ht="20.25" customHeight="1">
      <c r="A562" s="192"/>
      <c r="B562" s="191" t="s">
        <v>790</v>
      </c>
      <c r="C562" s="175">
        <v>0</v>
      </c>
      <c r="D562" s="175">
        <v>8469</v>
      </c>
      <c r="E562" s="175"/>
      <c r="F562" s="175">
        <v>7789</v>
      </c>
      <c r="G562" s="175">
        <v>440</v>
      </c>
      <c r="H562" s="176">
        <f t="shared" si="16"/>
        <v>0</v>
      </c>
      <c r="I562" s="176">
        <f t="shared" si="17"/>
        <v>5.1954185854292123E-2</v>
      </c>
      <c r="J562" s="176">
        <f t="shared" si="18"/>
        <v>0</v>
      </c>
      <c r="K562" s="176">
        <f t="shared" si="19"/>
        <v>5.6489921684426757E-2</v>
      </c>
      <c r="L562" s="185">
        <v>21012</v>
      </c>
    </row>
    <row r="563" spans="1:12" s="170" customFormat="1" ht="20.25" customHeight="1">
      <c r="A563" s="192"/>
      <c r="B563" s="191" t="s">
        <v>791</v>
      </c>
      <c r="C563" s="175">
        <v>0</v>
      </c>
      <c r="D563" s="175">
        <v>699</v>
      </c>
      <c r="E563" s="175"/>
      <c r="F563" s="175">
        <v>20</v>
      </c>
      <c r="G563" s="175">
        <v>0</v>
      </c>
      <c r="H563" s="176">
        <f t="shared" si="16"/>
        <v>0</v>
      </c>
      <c r="I563" s="176">
        <f t="shared" si="17"/>
        <v>0</v>
      </c>
      <c r="J563" s="176">
        <f t="shared" si="18"/>
        <v>0</v>
      </c>
      <c r="K563" s="176">
        <f t="shared" si="19"/>
        <v>0</v>
      </c>
      <c r="L563" s="185">
        <v>2101201</v>
      </c>
    </row>
    <row r="564" spans="1:12" s="170" customFormat="1" ht="20.25" customHeight="1">
      <c r="A564" s="192"/>
      <c r="B564" s="191" t="s">
        <v>792</v>
      </c>
      <c r="C564" s="175">
        <v>0</v>
      </c>
      <c r="D564" s="175">
        <v>7770</v>
      </c>
      <c r="E564" s="175"/>
      <c r="F564" s="175">
        <v>7769</v>
      </c>
      <c r="G564" s="175">
        <v>440</v>
      </c>
      <c r="H564" s="176">
        <f t="shared" si="16"/>
        <v>0</v>
      </c>
      <c r="I564" s="176">
        <f t="shared" si="17"/>
        <v>5.6628056628056631E-2</v>
      </c>
      <c r="J564" s="176">
        <f t="shared" si="18"/>
        <v>0</v>
      </c>
      <c r="K564" s="176">
        <f t="shared" si="19"/>
        <v>5.6635345604324878E-2</v>
      </c>
      <c r="L564" s="185">
        <v>2101202</v>
      </c>
    </row>
    <row r="565" spans="1:12" s="170" customFormat="1" ht="20.25" customHeight="1">
      <c r="A565" s="192"/>
      <c r="B565" s="191" t="s">
        <v>793</v>
      </c>
      <c r="C565" s="175">
        <v>0</v>
      </c>
      <c r="D565" s="175">
        <v>0</v>
      </c>
      <c r="E565" s="175"/>
      <c r="F565" s="175">
        <v>0</v>
      </c>
      <c r="G565" s="175">
        <v>0</v>
      </c>
      <c r="H565" s="176">
        <f t="shared" si="16"/>
        <v>0</v>
      </c>
      <c r="I565" s="176">
        <f t="shared" si="17"/>
        <v>0</v>
      </c>
      <c r="J565" s="176">
        <f t="shared" si="18"/>
        <v>0</v>
      </c>
      <c r="K565" s="176">
        <f t="shared" si="19"/>
        <v>0</v>
      </c>
      <c r="L565" s="185">
        <v>2101299</v>
      </c>
    </row>
    <row r="566" spans="1:12" s="170" customFormat="1" ht="20.25" customHeight="1">
      <c r="A566" s="192"/>
      <c r="B566" s="191" t="s">
        <v>794</v>
      </c>
      <c r="C566" s="175">
        <v>0</v>
      </c>
      <c r="D566" s="175">
        <v>1470</v>
      </c>
      <c r="E566" s="175"/>
      <c r="F566" s="175">
        <v>1480</v>
      </c>
      <c r="G566" s="175">
        <v>633</v>
      </c>
      <c r="H566" s="176">
        <f t="shared" si="16"/>
        <v>0</v>
      </c>
      <c r="I566" s="176">
        <f t="shared" si="17"/>
        <v>0.43061224489795918</v>
      </c>
      <c r="J566" s="176">
        <f t="shared" si="18"/>
        <v>0</v>
      </c>
      <c r="K566" s="176">
        <f t="shared" si="19"/>
        <v>0.42770270270270272</v>
      </c>
      <c r="L566" s="185">
        <v>21013</v>
      </c>
    </row>
    <row r="567" spans="1:12" s="170" customFormat="1" ht="20.25" customHeight="1">
      <c r="A567" s="192"/>
      <c r="B567" s="191" t="s">
        <v>795</v>
      </c>
      <c r="C567" s="175">
        <v>0</v>
      </c>
      <c r="D567" s="175">
        <v>1450</v>
      </c>
      <c r="E567" s="175"/>
      <c r="F567" s="175">
        <v>1460</v>
      </c>
      <c r="G567" s="175">
        <v>633</v>
      </c>
      <c r="H567" s="176">
        <f t="shared" si="16"/>
        <v>0</v>
      </c>
      <c r="I567" s="176">
        <f t="shared" si="17"/>
        <v>0.43655172413793103</v>
      </c>
      <c r="J567" s="176">
        <f t="shared" si="18"/>
        <v>0</v>
      </c>
      <c r="K567" s="176">
        <f t="shared" si="19"/>
        <v>0.43356164383561646</v>
      </c>
      <c r="L567" s="185">
        <v>2101301</v>
      </c>
    </row>
    <row r="568" spans="1:12" s="170" customFormat="1" ht="20.25" customHeight="1">
      <c r="A568" s="192"/>
      <c r="B568" s="191" t="s">
        <v>796</v>
      </c>
      <c r="C568" s="175">
        <v>0</v>
      </c>
      <c r="D568" s="175">
        <v>20</v>
      </c>
      <c r="E568" s="175"/>
      <c r="F568" s="175">
        <v>20</v>
      </c>
      <c r="G568" s="175">
        <v>0</v>
      </c>
      <c r="H568" s="176">
        <f t="shared" si="16"/>
        <v>0</v>
      </c>
      <c r="I568" s="176">
        <f t="shared" si="17"/>
        <v>0</v>
      </c>
      <c r="J568" s="176">
        <f t="shared" si="18"/>
        <v>0</v>
      </c>
      <c r="K568" s="176">
        <f t="shared" si="19"/>
        <v>0</v>
      </c>
      <c r="L568" s="185">
        <v>2101302</v>
      </c>
    </row>
    <row r="569" spans="1:12" s="170" customFormat="1" ht="20.25" customHeight="1">
      <c r="A569" s="192"/>
      <c r="B569" s="191" t="s">
        <v>797</v>
      </c>
      <c r="C569" s="175">
        <v>0</v>
      </c>
      <c r="D569" s="175">
        <v>0</v>
      </c>
      <c r="E569" s="175"/>
      <c r="F569" s="175">
        <v>0</v>
      </c>
      <c r="G569" s="175">
        <v>0</v>
      </c>
      <c r="H569" s="176">
        <f t="shared" si="16"/>
        <v>0</v>
      </c>
      <c r="I569" s="176">
        <f t="shared" si="17"/>
        <v>0</v>
      </c>
      <c r="J569" s="176">
        <f t="shared" si="18"/>
        <v>0</v>
      </c>
      <c r="K569" s="176">
        <f t="shared" si="19"/>
        <v>0</v>
      </c>
      <c r="L569" s="185">
        <v>2101399</v>
      </c>
    </row>
    <row r="570" spans="1:12" s="170" customFormat="1" ht="20.25" customHeight="1">
      <c r="A570" s="192"/>
      <c r="B570" s="191" t="s">
        <v>798</v>
      </c>
      <c r="C570" s="175">
        <v>0</v>
      </c>
      <c r="D570" s="175"/>
      <c r="E570" s="175"/>
      <c r="F570" s="175">
        <v>126</v>
      </c>
      <c r="G570" s="175">
        <v>96</v>
      </c>
      <c r="H570" s="176">
        <f t="shared" si="16"/>
        <v>0</v>
      </c>
      <c r="I570" s="176">
        <f t="shared" si="17"/>
        <v>0</v>
      </c>
      <c r="J570" s="176">
        <f t="shared" si="18"/>
        <v>0</v>
      </c>
      <c r="K570" s="176">
        <f t="shared" si="19"/>
        <v>0.76190476190476186</v>
      </c>
      <c r="L570" s="185">
        <v>21014</v>
      </c>
    </row>
    <row r="571" spans="1:12" s="170" customFormat="1" ht="20.25" customHeight="1">
      <c r="A571" s="192"/>
      <c r="B571" s="191" t="s">
        <v>799</v>
      </c>
      <c r="C571" s="175">
        <v>0</v>
      </c>
      <c r="D571" s="175"/>
      <c r="E571" s="175"/>
      <c r="F571" s="175">
        <v>126</v>
      </c>
      <c r="G571" s="175">
        <v>96</v>
      </c>
      <c r="H571" s="176">
        <f t="shared" si="16"/>
        <v>0</v>
      </c>
      <c r="I571" s="176">
        <f t="shared" si="17"/>
        <v>0</v>
      </c>
      <c r="J571" s="176">
        <f t="shared" si="18"/>
        <v>0</v>
      </c>
      <c r="K571" s="176">
        <f t="shared" si="19"/>
        <v>0.76190476190476186</v>
      </c>
      <c r="L571" s="185">
        <v>2101401</v>
      </c>
    </row>
    <row r="572" spans="1:12" s="170" customFormat="1" ht="20.25" customHeight="1">
      <c r="A572" s="192"/>
      <c r="B572" s="191" t="s">
        <v>800</v>
      </c>
      <c r="C572" s="175">
        <v>0</v>
      </c>
      <c r="D572" s="175"/>
      <c r="E572" s="175"/>
      <c r="F572" s="175">
        <v>0</v>
      </c>
      <c r="G572" s="175"/>
      <c r="H572" s="176">
        <f t="shared" si="16"/>
        <v>0</v>
      </c>
      <c r="I572" s="176">
        <f t="shared" si="17"/>
        <v>0</v>
      </c>
      <c r="J572" s="176">
        <f t="shared" si="18"/>
        <v>0</v>
      </c>
      <c r="K572" s="176">
        <f t="shared" si="19"/>
        <v>0</v>
      </c>
      <c r="L572" s="185">
        <v>2101499</v>
      </c>
    </row>
    <row r="573" spans="1:12" s="170" customFormat="1" ht="20.25" customHeight="1">
      <c r="A573" s="192"/>
      <c r="B573" s="191" t="s">
        <v>801</v>
      </c>
      <c r="C573" s="175">
        <v>0</v>
      </c>
      <c r="D573" s="175">
        <v>264</v>
      </c>
      <c r="E573" s="175"/>
      <c r="F573" s="175">
        <v>339</v>
      </c>
      <c r="G573" s="175">
        <v>305</v>
      </c>
      <c r="H573" s="176">
        <f t="shared" si="16"/>
        <v>0</v>
      </c>
      <c r="I573" s="176">
        <f t="shared" si="17"/>
        <v>1.1553030303030303</v>
      </c>
      <c r="J573" s="176">
        <f t="shared" si="18"/>
        <v>0</v>
      </c>
      <c r="K573" s="176">
        <f t="shared" si="19"/>
        <v>0.89970501474926257</v>
      </c>
      <c r="L573" s="185">
        <v>21015</v>
      </c>
    </row>
    <row r="574" spans="1:12" s="170" customFormat="1" ht="20.25" customHeight="1">
      <c r="A574" s="192"/>
      <c r="B574" s="191" t="s">
        <v>362</v>
      </c>
      <c r="C574" s="175">
        <v>0</v>
      </c>
      <c r="D574" s="175">
        <v>204</v>
      </c>
      <c r="E574" s="175"/>
      <c r="F574" s="175">
        <v>280</v>
      </c>
      <c r="G574" s="175">
        <v>268</v>
      </c>
      <c r="H574" s="176">
        <f t="shared" si="16"/>
        <v>0</v>
      </c>
      <c r="I574" s="176">
        <f t="shared" si="17"/>
        <v>1.3137254901960784</v>
      </c>
      <c r="J574" s="176">
        <f t="shared" si="18"/>
        <v>0</v>
      </c>
      <c r="K574" s="176">
        <f t="shared" si="19"/>
        <v>0.95714285714285718</v>
      </c>
      <c r="L574" s="185">
        <v>2101501</v>
      </c>
    </row>
    <row r="575" spans="1:12" s="170" customFormat="1" ht="20.25" customHeight="1">
      <c r="A575" s="192"/>
      <c r="B575" s="191" t="s">
        <v>363</v>
      </c>
      <c r="C575" s="175">
        <v>0</v>
      </c>
      <c r="D575" s="175">
        <v>0</v>
      </c>
      <c r="E575" s="175"/>
      <c r="F575" s="175">
        <v>0</v>
      </c>
      <c r="G575" s="175">
        <v>0</v>
      </c>
      <c r="H575" s="176">
        <f t="shared" si="16"/>
        <v>0</v>
      </c>
      <c r="I575" s="176">
        <f t="shared" si="17"/>
        <v>0</v>
      </c>
      <c r="J575" s="176">
        <f t="shared" si="18"/>
        <v>0</v>
      </c>
      <c r="K575" s="176">
        <f t="shared" si="19"/>
        <v>0</v>
      </c>
      <c r="L575" s="185">
        <v>2101502</v>
      </c>
    </row>
    <row r="576" spans="1:12" s="170" customFormat="1" ht="20.25" customHeight="1">
      <c r="A576" s="192"/>
      <c r="B576" s="191" t="s">
        <v>364</v>
      </c>
      <c r="C576" s="175">
        <v>0</v>
      </c>
      <c r="D576" s="175">
        <v>0</v>
      </c>
      <c r="E576" s="175"/>
      <c r="F576" s="175">
        <v>0</v>
      </c>
      <c r="G576" s="175">
        <v>0</v>
      </c>
      <c r="H576" s="176">
        <f t="shared" si="16"/>
        <v>0</v>
      </c>
      <c r="I576" s="176">
        <f t="shared" si="17"/>
        <v>0</v>
      </c>
      <c r="J576" s="176">
        <f t="shared" si="18"/>
        <v>0</v>
      </c>
      <c r="K576" s="176">
        <f t="shared" si="19"/>
        <v>0</v>
      </c>
      <c r="L576" s="185">
        <v>2101503</v>
      </c>
    </row>
    <row r="577" spans="1:12" s="170" customFormat="1" ht="20.25" customHeight="1">
      <c r="A577" s="192"/>
      <c r="B577" s="191" t="s">
        <v>403</v>
      </c>
      <c r="C577" s="175">
        <v>0</v>
      </c>
      <c r="D577" s="175">
        <v>10</v>
      </c>
      <c r="E577" s="175"/>
      <c r="F577" s="175">
        <v>6</v>
      </c>
      <c r="G577" s="175">
        <v>3</v>
      </c>
      <c r="H577" s="176">
        <f t="shared" si="16"/>
        <v>0</v>
      </c>
      <c r="I577" s="176">
        <f t="shared" si="17"/>
        <v>0.3</v>
      </c>
      <c r="J577" s="176">
        <f t="shared" si="18"/>
        <v>0</v>
      </c>
      <c r="K577" s="176">
        <f t="shared" si="19"/>
        <v>0.5</v>
      </c>
      <c r="L577" s="185">
        <v>2101504</v>
      </c>
    </row>
    <row r="578" spans="1:12" s="170" customFormat="1" ht="20.25" customHeight="1">
      <c r="A578" s="192"/>
      <c r="B578" s="191" t="s">
        <v>802</v>
      </c>
      <c r="C578" s="175">
        <v>0</v>
      </c>
      <c r="D578" s="175">
        <v>50</v>
      </c>
      <c r="E578" s="175"/>
      <c r="F578" s="175">
        <v>53</v>
      </c>
      <c r="G578" s="175">
        <v>34</v>
      </c>
      <c r="H578" s="176">
        <f t="shared" si="16"/>
        <v>0</v>
      </c>
      <c r="I578" s="176">
        <f t="shared" si="17"/>
        <v>0.68</v>
      </c>
      <c r="J578" s="176">
        <f t="shared" si="18"/>
        <v>0</v>
      </c>
      <c r="K578" s="176">
        <f t="shared" si="19"/>
        <v>0.64150943396226412</v>
      </c>
      <c r="L578" s="185">
        <v>2101505</v>
      </c>
    </row>
    <row r="579" spans="1:12" s="170" customFormat="1" ht="20.25" customHeight="1">
      <c r="A579" s="192"/>
      <c r="B579" s="191" t="s">
        <v>803</v>
      </c>
      <c r="C579" s="175">
        <v>0</v>
      </c>
      <c r="D579" s="175">
        <v>0</v>
      </c>
      <c r="E579" s="175"/>
      <c r="F579" s="175">
        <v>0</v>
      </c>
      <c r="G579" s="175">
        <v>0</v>
      </c>
      <c r="H579" s="176">
        <f t="shared" si="16"/>
        <v>0</v>
      </c>
      <c r="I579" s="176">
        <f t="shared" si="17"/>
        <v>0</v>
      </c>
      <c r="J579" s="176">
        <f t="shared" si="18"/>
        <v>0</v>
      </c>
      <c r="K579" s="176">
        <f t="shared" si="19"/>
        <v>0</v>
      </c>
      <c r="L579" s="185">
        <v>2101506</v>
      </c>
    </row>
    <row r="580" spans="1:12" s="170" customFormat="1" ht="20.25" customHeight="1">
      <c r="A580" s="192"/>
      <c r="B580" s="191" t="s">
        <v>371</v>
      </c>
      <c r="C580" s="175">
        <v>0</v>
      </c>
      <c r="D580" s="175">
        <v>0</v>
      </c>
      <c r="E580" s="175"/>
      <c r="F580" s="175">
        <v>0</v>
      </c>
      <c r="G580" s="175">
        <v>0</v>
      </c>
      <c r="H580" s="176">
        <f t="shared" si="16"/>
        <v>0</v>
      </c>
      <c r="I580" s="176">
        <f t="shared" si="17"/>
        <v>0</v>
      </c>
      <c r="J580" s="176">
        <f t="shared" si="18"/>
        <v>0</v>
      </c>
      <c r="K580" s="176">
        <f t="shared" si="19"/>
        <v>0</v>
      </c>
      <c r="L580" s="185">
        <v>2101550</v>
      </c>
    </row>
    <row r="581" spans="1:12" s="170" customFormat="1" ht="20.25" customHeight="1">
      <c r="A581" s="192"/>
      <c r="B581" s="191" t="s">
        <v>804</v>
      </c>
      <c r="C581" s="175">
        <v>0</v>
      </c>
      <c r="D581" s="175">
        <v>0</v>
      </c>
      <c r="E581" s="175"/>
      <c r="F581" s="175">
        <v>0</v>
      </c>
      <c r="G581" s="175">
        <v>0</v>
      </c>
      <c r="H581" s="176">
        <f t="shared" si="16"/>
        <v>0</v>
      </c>
      <c r="I581" s="176">
        <f t="shared" si="17"/>
        <v>0</v>
      </c>
      <c r="J581" s="176">
        <f t="shared" si="18"/>
        <v>0</v>
      </c>
      <c r="K581" s="176">
        <f t="shared" si="19"/>
        <v>0</v>
      </c>
      <c r="L581" s="185">
        <v>2101599</v>
      </c>
    </row>
    <row r="582" spans="1:12" s="170" customFormat="1" ht="20.25" customHeight="1">
      <c r="A582" s="192"/>
      <c r="B582" s="191" t="s">
        <v>805</v>
      </c>
      <c r="C582" s="175">
        <v>0</v>
      </c>
      <c r="D582" s="175"/>
      <c r="E582" s="175"/>
      <c r="F582" s="175">
        <v>4</v>
      </c>
      <c r="G582" s="175">
        <v>4</v>
      </c>
      <c r="H582" s="176">
        <f t="shared" si="16"/>
        <v>0</v>
      </c>
      <c r="I582" s="176">
        <f t="shared" si="17"/>
        <v>0</v>
      </c>
      <c r="J582" s="176">
        <f t="shared" si="18"/>
        <v>0</v>
      </c>
      <c r="K582" s="176">
        <f t="shared" si="19"/>
        <v>1</v>
      </c>
      <c r="L582" s="185">
        <v>21016</v>
      </c>
    </row>
    <row r="583" spans="1:12" s="170" customFormat="1" ht="20.25" customHeight="1">
      <c r="A583" s="192"/>
      <c r="B583" s="191" t="s">
        <v>806</v>
      </c>
      <c r="C583" s="175">
        <v>0</v>
      </c>
      <c r="D583" s="175"/>
      <c r="E583" s="175"/>
      <c r="F583" s="175">
        <v>4</v>
      </c>
      <c r="G583" s="175">
        <v>4</v>
      </c>
      <c r="H583" s="176">
        <f t="shared" si="16"/>
        <v>0</v>
      </c>
      <c r="I583" s="176">
        <f t="shared" si="17"/>
        <v>0</v>
      </c>
      <c r="J583" s="176">
        <f t="shared" si="18"/>
        <v>0</v>
      </c>
      <c r="K583" s="176">
        <f t="shared" si="19"/>
        <v>1</v>
      </c>
      <c r="L583" s="185">
        <v>2101601</v>
      </c>
    </row>
    <row r="584" spans="1:12" s="170" customFormat="1" ht="20.25" customHeight="1">
      <c r="A584" s="192"/>
      <c r="B584" s="191" t="s">
        <v>807</v>
      </c>
      <c r="C584" s="175">
        <v>0</v>
      </c>
      <c r="D584" s="175"/>
      <c r="E584" s="175"/>
      <c r="F584" s="175">
        <v>394</v>
      </c>
      <c r="G584" s="175">
        <v>86</v>
      </c>
      <c r="H584" s="176">
        <f t="shared" si="16"/>
        <v>0</v>
      </c>
      <c r="I584" s="176">
        <f t="shared" si="17"/>
        <v>0</v>
      </c>
      <c r="J584" s="176">
        <f t="shared" si="18"/>
        <v>0</v>
      </c>
      <c r="K584" s="176">
        <f t="shared" si="19"/>
        <v>0.21827411167512689</v>
      </c>
      <c r="L584" s="185">
        <v>21099</v>
      </c>
    </row>
    <row r="585" spans="1:12" s="170" customFormat="1" ht="20.25" customHeight="1">
      <c r="A585" s="192"/>
      <c r="B585" s="191" t="s">
        <v>808</v>
      </c>
      <c r="C585" s="175">
        <v>0</v>
      </c>
      <c r="D585" s="175"/>
      <c r="E585" s="175"/>
      <c r="F585" s="175">
        <v>394</v>
      </c>
      <c r="G585" s="175">
        <v>86</v>
      </c>
      <c r="H585" s="176">
        <f t="shared" si="16"/>
        <v>0</v>
      </c>
      <c r="I585" s="176">
        <f t="shared" si="17"/>
        <v>0</v>
      </c>
      <c r="J585" s="176">
        <f t="shared" si="18"/>
        <v>0</v>
      </c>
      <c r="K585" s="176">
        <f t="shared" si="19"/>
        <v>0.21827411167512689</v>
      </c>
      <c r="L585" s="185">
        <v>2109999</v>
      </c>
    </row>
    <row r="586" spans="1:12" s="170" customFormat="1" ht="20.25" customHeight="1">
      <c r="A586" s="190" t="s">
        <v>809</v>
      </c>
      <c r="B586" s="191" t="s">
        <v>317</v>
      </c>
      <c r="C586" s="175">
        <v>0</v>
      </c>
      <c r="D586" s="175">
        <v>3503</v>
      </c>
      <c r="E586" s="175"/>
      <c r="F586" s="175">
        <v>3401</v>
      </c>
      <c r="G586" s="175">
        <v>11451</v>
      </c>
      <c r="H586" s="176">
        <f t="shared" si="16"/>
        <v>0</v>
      </c>
      <c r="I586" s="176">
        <f t="shared" si="17"/>
        <v>3.2689123608335713</v>
      </c>
      <c r="J586" s="176">
        <f t="shared" si="18"/>
        <v>0</v>
      </c>
      <c r="K586" s="176">
        <f t="shared" si="19"/>
        <v>3.3669508967950601</v>
      </c>
      <c r="L586" s="185">
        <v>211</v>
      </c>
    </row>
    <row r="587" spans="1:12" s="170" customFormat="1" ht="20.25" customHeight="1">
      <c r="A587" s="192"/>
      <c r="B587" s="191" t="s">
        <v>810</v>
      </c>
      <c r="C587" s="175">
        <v>0</v>
      </c>
      <c r="D587" s="175"/>
      <c r="E587" s="175"/>
      <c r="F587" s="175">
        <v>34</v>
      </c>
      <c r="G587" s="175">
        <v>40</v>
      </c>
      <c r="H587" s="176">
        <f t="shared" si="16"/>
        <v>0</v>
      </c>
      <c r="I587" s="176">
        <f t="shared" si="17"/>
        <v>0</v>
      </c>
      <c r="J587" s="176">
        <f t="shared" si="18"/>
        <v>0</v>
      </c>
      <c r="K587" s="176">
        <f t="shared" si="19"/>
        <v>1.1764705882352942</v>
      </c>
      <c r="L587" s="185">
        <v>21101</v>
      </c>
    </row>
    <row r="588" spans="1:12" s="170" customFormat="1" ht="20.25" customHeight="1">
      <c r="A588" s="192"/>
      <c r="B588" s="191" t="s">
        <v>362</v>
      </c>
      <c r="C588" s="175">
        <v>0</v>
      </c>
      <c r="D588" s="175"/>
      <c r="E588" s="175"/>
      <c r="F588" s="175">
        <v>0</v>
      </c>
      <c r="G588" s="175">
        <v>0</v>
      </c>
      <c r="H588" s="176">
        <f t="shared" si="16"/>
        <v>0</v>
      </c>
      <c r="I588" s="176">
        <f t="shared" si="17"/>
        <v>0</v>
      </c>
      <c r="J588" s="176">
        <f t="shared" si="18"/>
        <v>0</v>
      </c>
      <c r="K588" s="176">
        <f t="shared" si="19"/>
        <v>0</v>
      </c>
      <c r="L588" s="185">
        <v>2110101</v>
      </c>
    </row>
    <row r="589" spans="1:12" s="170" customFormat="1" ht="20.25" customHeight="1">
      <c r="A589" s="192"/>
      <c r="B589" s="191" t="s">
        <v>363</v>
      </c>
      <c r="C589" s="175">
        <v>0</v>
      </c>
      <c r="D589" s="175"/>
      <c r="E589" s="175"/>
      <c r="F589" s="175">
        <v>34</v>
      </c>
      <c r="G589" s="175">
        <v>40</v>
      </c>
      <c r="H589" s="176">
        <f t="shared" si="16"/>
        <v>0</v>
      </c>
      <c r="I589" s="176">
        <f t="shared" si="17"/>
        <v>0</v>
      </c>
      <c r="J589" s="176">
        <f t="shared" si="18"/>
        <v>0</v>
      </c>
      <c r="K589" s="176">
        <f t="shared" si="19"/>
        <v>1.1764705882352942</v>
      </c>
      <c r="L589" s="185">
        <v>2110102</v>
      </c>
    </row>
    <row r="590" spans="1:12" s="170" customFormat="1" ht="20.25" customHeight="1">
      <c r="A590" s="192"/>
      <c r="B590" s="191" t="s">
        <v>364</v>
      </c>
      <c r="C590" s="175">
        <v>0</v>
      </c>
      <c r="D590" s="175"/>
      <c r="E590" s="175"/>
      <c r="F590" s="175">
        <v>0</v>
      </c>
      <c r="G590" s="175">
        <v>0</v>
      </c>
      <c r="H590" s="176">
        <f t="shared" si="16"/>
        <v>0</v>
      </c>
      <c r="I590" s="176">
        <f t="shared" si="17"/>
        <v>0</v>
      </c>
      <c r="J590" s="176">
        <f t="shared" si="18"/>
        <v>0</v>
      </c>
      <c r="K590" s="176">
        <f t="shared" si="19"/>
        <v>0</v>
      </c>
      <c r="L590" s="185">
        <v>2110103</v>
      </c>
    </row>
    <row r="591" spans="1:12" s="170" customFormat="1" ht="20.25" customHeight="1">
      <c r="A591" s="192"/>
      <c r="B591" s="191" t="s">
        <v>811</v>
      </c>
      <c r="C591" s="175">
        <v>0</v>
      </c>
      <c r="D591" s="175"/>
      <c r="E591" s="175"/>
      <c r="F591" s="175">
        <v>0</v>
      </c>
      <c r="G591" s="175">
        <v>0</v>
      </c>
      <c r="H591" s="176">
        <f t="shared" si="16"/>
        <v>0</v>
      </c>
      <c r="I591" s="176">
        <f t="shared" si="17"/>
        <v>0</v>
      </c>
      <c r="J591" s="176">
        <f t="shared" si="18"/>
        <v>0</v>
      </c>
      <c r="K591" s="176">
        <f t="shared" si="19"/>
        <v>0</v>
      </c>
      <c r="L591" s="185">
        <v>2110104</v>
      </c>
    </row>
    <row r="592" spans="1:12" s="170" customFormat="1" ht="20.25" customHeight="1">
      <c r="A592" s="192"/>
      <c r="B592" s="191" t="s">
        <v>812</v>
      </c>
      <c r="C592" s="175">
        <v>0</v>
      </c>
      <c r="D592" s="175"/>
      <c r="E592" s="175"/>
      <c r="F592" s="175">
        <v>0</v>
      </c>
      <c r="G592" s="175">
        <v>0</v>
      </c>
      <c r="H592" s="176">
        <f t="shared" si="16"/>
        <v>0</v>
      </c>
      <c r="I592" s="176">
        <f t="shared" si="17"/>
        <v>0</v>
      </c>
      <c r="J592" s="176">
        <f t="shared" si="18"/>
        <v>0</v>
      </c>
      <c r="K592" s="176">
        <f t="shared" si="19"/>
        <v>0</v>
      </c>
      <c r="L592" s="185">
        <v>2110105</v>
      </c>
    </row>
    <row r="593" spans="1:12" s="170" customFormat="1" ht="20.25" customHeight="1">
      <c r="A593" s="192"/>
      <c r="B593" s="191" t="s">
        <v>813</v>
      </c>
      <c r="C593" s="175">
        <v>0</v>
      </c>
      <c r="D593" s="175"/>
      <c r="E593" s="175"/>
      <c r="F593" s="175">
        <v>0</v>
      </c>
      <c r="G593" s="175">
        <v>0</v>
      </c>
      <c r="H593" s="176">
        <f t="shared" si="16"/>
        <v>0</v>
      </c>
      <c r="I593" s="176">
        <f t="shared" si="17"/>
        <v>0</v>
      </c>
      <c r="J593" s="176">
        <f t="shared" si="18"/>
        <v>0</v>
      </c>
      <c r="K593" s="176">
        <f t="shared" si="19"/>
        <v>0</v>
      </c>
      <c r="L593" s="185">
        <v>2110106</v>
      </c>
    </row>
    <row r="594" spans="1:12" s="170" customFormat="1" ht="20.25" customHeight="1">
      <c r="A594" s="192"/>
      <c r="B594" s="191" t="s">
        <v>814</v>
      </c>
      <c r="C594" s="175">
        <v>0</v>
      </c>
      <c r="D594" s="175"/>
      <c r="E594" s="175"/>
      <c r="F594" s="175">
        <v>0</v>
      </c>
      <c r="G594" s="175">
        <v>0</v>
      </c>
      <c r="H594" s="176">
        <f t="shared" si="16"/>
        <v>0</v>
      </c>
      <c r="I594" s="176">
        <f t="shared" si="17"/>
        <v>0</v>
      </c>
      <c r="J594" s="176">
        <f t="shared" si="18"/>
        <v>0</v>
      </c>
      <c r="K594" s="176">
        <f t="shared" si="19"/>
        <v>0</v>
      </c>
      <c r="L594" s="185">
        <v>2110107</v>
      </c>
    </row>
    <row r="595" spans="1:12" s="170" customFormat="1" ht="20.25" customHeight="1">
      <c r="A595" s="192"/>
      <c r="B595" s="191" t="s">
        <v>815</v>
      </c>
      <c r="C595" s="175">
        <v>0</v>
      </c>
      <c r="D595" s="175"/>
      <c r="E595" s="175"/>
      <c r="F595" s="175">
        <v>0</v>
      </c>
      <c r="G595" s="175">
        <v>0</v>
      </c>
      <c r="H595" s="176">
        <f t="shared" si="16"/>
        <v>0</v>
      </c>
      <c r="I595" s="176">
        <f t="shared" si="17"/>
        <v>0</v>
      </c>
      <c r="J595" s="176">
        <f t="shared" si="18"/>
        <v>0</v>
      </c>
      <c r="K595" s="176">
        <f t="shared" si="19"/>
        <v>0</v>
      </c>
      <c r="L595" s="185">
        <v>2110108</v>
      </c>
    </row>
    <row r="596" spans="1:12" s="170" customFormat="1" ht="20.25" customHeight="1">
      <c r="A596" s="192"/>
      <c r="B596" s="191" t="s">
        <v>816</v>
      </c>
      <c r="C596" s="175">
        <v>0</v>
      </c>
      <c r="D596" s="175"/>
      <c r="E596" s="175"/>
      <c r="F596" s="175">
        <v>0</v>
      </c>
      <c r="G596" s="175">
        <v>0</v>
      </c>
      <c r="H596" s="176">
        <f t="shared" si="16"/>
        <v>0</v>
      </c>
      <c r="I596" s="176">
        <f t="shared" si="17"/>
        <v>0</v>
      </c>
      <c r="J596" s="176">
        <f t="shared" si="18"/>
        <v>0</v>
      </c>
      <c r="K596" s="176">
        <f t="shared" si="19"/>
        <v>0</v>
      </c>
      <c r="L596" s="185">
        <v>2110199</v>
      </c>
    </row>
    <row r="597" spans="1:12" s="170" customFormat="1" ht="20.25" customHeight="1">
      <c r="A597" s="192"/>
      <c r="B597" s="191" t="s">
        <v>817</v>
      </c>
      <c r="C597" s="175">
        <v>0</v>
      </c>
      <c r="D597" s="175"/>
      <c r="E597" s="175"/>
      <c r="F597" s="175"/>
      <c r="G597" s="175"/>
      <c r="H597" s="176">
        <f t="shared" si="16"/>
        <v>0</v>
      </c>
      <c r="I597" s="176">
        <f t="shared" si="17"/>
        <v>0</v>
      </c>
      <c r="J597" s="176">
        <f t="shared" si="18"/>
        <v>0</v>
      </c>
      <c r="K597" s="176">
        <f t="shared" si="19"/>
        <v>0</v>
      </c>
      <c r="L597" s="185">
        <v>21102</v>
      </c>
    </row>
    <row r="598" spans="1:12" s="170" customFormat="1" ht="20.25" customHeight="1">
      <c r="A598" s="192"/>
      <c r="B598" s="191" t="s">
        <v>818</v>
      </c>
      <c r="C598" s="175">
        <v>0</v>
      </c>
      <c r="D598" s="175"/>
      <c r="E598" s="175"/>
      <c r="F598" s="175"/>
      <c r="G598" s="175"/>
      <c r="H598" s="176">
        <f t="shared" si="16"/>
        <v>0</v>
      </c>
      <c r="I598" s="176">
        <f t="shared" si="17"/>
        <v>0</v>
      </c>
      <c r="J598" s="176">
        <f t="shared" si="18"/>
        <v>0</v>
      </c>
      <c r="K598" s="176">
        <f t="shared" si="19"/>
        <v>0</v>
      </c>
      <c r="L598" s="185">
        <v>2110203</v>
      </c>
    </row>
    <row r="599" spans="1:12" s="170" customFormat="1" ht="20.25" customHeight="1">
      <c r="A599" s="192"/>
      <c r="B599" s="191" t="s">
        <v>819</v>
      </c>
      <c r="C599" s="175">
        <v>0</v>
      </c>
      <c r="D599" s="175"/>
      <c r="E599" s="175"/>
      <c r="F599" s="175"/>
      <c r="G599" s="175"/>
      <c r="H599" s="176">
        <f t="shared" si="16"/>
        <v>0</v>
      </c>
      <c r="I599" s="176">
        <f t="shared" si="17"/>
        <v>0</v>
      </c>
      <c r="J599" s="176">
        <f t="shared" si="18"/>
        <v>0</v>
      </c>
      <c r="K599" s="176">
        <f t="shared" si="19"/>
        <v>0</v>
      </c>
      <c r="L599" s="185">
        <v>2110204</v>
      </c>
    </row>
    <row r="600" spans="1:12" s="170" customFormat="1" ht="20.25" customHeight="1">
      <c r="A600" s="192"/>
      <c r="B600" s="191" t="s">
        <v>820</v>
      </c>
      <c r="C600" s="175">
        <v>0</v>
      </c>
      <c r="D600" s="175"/>
      <c r="E600" s="175"/>
      <c r="F600" s="175"/>
      <c r="G600" s="175"/>
      <c r="H600" s="176">
        <f t="shared" si="16"/>
        <v>0</v>
      </c>
      <c r="I600" s="176">
        <f t="shared" si="17"/>
        <v>0</v>
      </c>
      <c r="J600" s="176">
        <f t="shared" si="18"/>
        <v>0</v>
      </c>
      <c r="K600" s="176">
        <f t="shared" si="19"/>
        <v>0</v>
      </c>
      <c r="L600" s="185">
        <v>2110299</v>
      </c>
    </row>
    <row r="601" spans="1:12" s="170" customFormat="1" ht="20.25" customHeight="1">
      <c r="A601" s="192"/>
      <c r="B601" s="191" t="s">
        <v>821</v>
      </c>
      <c r="C601" s="175">
        <v>0</v>
      </c>
      <c r="D601" s="175"/>
      <c r="E601" s="175"/>
      <c r="F601" s="175">
        <v>520</v>
      </c>
      <c r="G601" s="175">
        <v>3688</v>
      </c>
      <c r="H601" s="176">
        <f t="shared" si="16"/>
        <v>0</v>
      </c>
      <c r="I601" s="176">
        <f t="shared" si="17"/>
        <v>0</v>
      </c>
      <c r="J601" s="176">
        <f t="shared" si="18"/>
        <v>0</v>
      </c>
      <c r="K601" s="176">
        <f t="shared" si="19"/>
        <v>7.092307692307692</v>
      </c>
      <c r="L601" s="185">
        <v>21103</v>
      </c>
    </row>
    <row r="602" spans="1:12" s="170" customFormat="1" ht="20.25" customHeight="1">
      <c r="A602" s="192"/>
      <c r="B602" s="191" t="s">
        <v>822</v>
      </c>
      <c r="C602" s="175">
        <v>0</v>
      </c>
      <c r="D602" s="175"/>
      <c r="E602" s="175"/>
      <c r="F602" s="175">
        <v>0</v>
      </c>
      <c r="G602" s="175">
        <v>557</v>
      </c>
      <c r="H602" s="176">
        <f t="shared" si="16"/>
        <v>0</v>
      </c>
      <c r="I602" s="176">
        <f t="shared" si="17"/>
        <v>0</v>
      </c>
      <c r="J602" s="176">
        <f t="shared" si="18"/>
        <v>0</v>
      </c>
      <c r="K602" s="176">
        <f t="shared" si="19"/>
        <v>0</v>
      </c>
      <c r="L602" s="185">
        <v>2110301</v>
      </c>
    </row>
    <row r="603" spans="1:12" s="170" customFormat="1" ht="20.25" customHeight="1">
      <c r="A603" s="192"/>
      <c r="B603" s="191" t="s">
        <v>823</v>
      </c>
      <c r="C603" s="175">
        <v>0</v>
      </c>
      <c r="D603" s="175"/>
      <c r="E603" s="175"/>
      <c r="F603" s="175">
        <v>440</v>
      </c>
      <c r="G603" s="175">
        <v>3081</v>
      </c>
      <c r="H603" s="176">
        <f t="shared" si="16"/>
        <v>0</v>
      </c>
      <c r="I603" s="176">
        <f t="shared" si="17"/>
        <v>0</v>
      </c>
      <c r="J603" s="176">
        <f t="shared" si="18"/>
        <v>0</v>
      </c>
      <c r="K603" s="176">
        <f t="shared" si="19"/>
        <v>7.002272727272727</v>
      </c>
      <c r="L603" s="185">
        <v>2110302</v>
      </c>
    </row>
    <row r="604" spans="1:12" s="170" customFormat="1" ht="20.25" customHeight="1">
      <c r="A604" s="192"/>
      <c r="B604" s="191" t="s">
        <v>824</v>
      </c>
      <c r="C604" s="175">
        <v>0</v>
      </c>
      <c r="D604" s="175"/>
      <c r="E604" s="175"/>
      <c r="F604" s="175">
        <v>0</v>
      </c>
      <c r="G604" s="175">
        <v>0</v>
      </c>
      <c r="H604" s="176">
        <f t="shared" si="16"/>
        <v>0</v>
      </c>
      <c r="I604" s="176">
        <f t="shared" si="17"/>
        <v>0</v>
      </c>
      <c r="J604" s="176">
        <f t="shared" si="18"/>
        <v>0</v>
      </c>
      <c r="K604" s="176">
        <f t="shared" si="19"/>
        <v>0</v>
      </c>
      <c r="L604" s="185">
        <v>2110303</v>
      </c>
    </row>
    <row r="605" spans="1:12" s="170" customFormat="1" ht="20.25" customHeight="1">
      <c r="A605" s="192"/>
      <c r="B605" s="191" t="s">
        <v>825</v>
      </c>
      <c r="C605" s="175">
        <v>0</v>
      </c>
      <c r="D605" s="175"/>
      <c r="E605" s="175"/>
      <c r="F605" s="175">
        <v>80</v>
      </c>
      <c r="G605" s="175">
        <v>50</v>
      </c>
      <c r="H605" s="176">
        <f t="shared" si="16"/>
        <v>0</v>
      </c>
      <c r="I605" s="176">
        <f t="shared" si="17"/>
        <v>0</v>
      </c>
      <c r="J605" s="176">
        <f t="shared" si="18"/>
        <v>0</v>
      </c>
      <c r="K605" s="176">
        <f t="shared" si="19"/>
        <v>0.625</v>
      </c>
      <c r="L605" s="185">
        <v>2110304</v>
      </c>
    </row>
    <row r="606" spans="1:12" s="170" customFormat="1" ht="20.25" customHeight="1">
      <c r="A606" s="192"/>
      <c r="B606" s="191" t="s">
        <v>826</v>
      </c>
      <c r="C606" s="175">
        <v>0</v>
      </c>
      <c r="D606" s="175"/>
      <c r="E606" s="175"/>
      <c r="F606" s="175">
        <v>0</v>
      </c>
      <c r="G606" s="175">
        <v>0</v>
      </c>
      <c r="H606" s="176">
        <f t="shared" si="16"/>
        <v>0</v>
      </c>
      <c r="I606" s="176">
        <f t="shared" si="17"/>
        <v>0</v>
      </c>
      <c r="J606" s="176">
        <f t="shared" si="18"/>
        <v>0</v>
      </c>
      <c r="K606" s="176">
        <f t="shared" si="19"/>
        <v>0</v>
      </c>
      <c r="L606" s="185">
        <v>2110305</v>
      </c>
    </row>
    <row r="607" spans="1:12" s="170" customFormat="1" ht="20.25" customHeight="1">
      <c r="A607" s="192"/>
      <c r="B607" s="191" t="s">
        <v>827</v>
      </c>
      <c r="C607" s="175">
        <v>0</v>
      </c>
      <c r="D607" s="175"/>
      <c r="E607" s="175"/>
      <c r="F607" s="175">
        <v>0</v>
      </c>
      <c r="G607" s="175">
        <v>0</v>
      </c>
      <c r="H607" s="176">
        <f t="shared" si="16"/>
        <v>0</v>
      </c>
      <c r="I607" s="176">
        <f t="shared" si="17"/>
        <v>0</v>
      </c>
      <c r="J607" s="176">
        <f t="shared" si="18"/>
        <v>0</v>
      </c>
      <c r="K607" s="176">
        <f t="shared" si="19"/>
        <v>0</v>
      </c>
      <c r="L607" s="185">
        <v>2110306</v>
      </c>
    </row>
    <row r="608" spans="1:12" s="170" customFormat="1" ht="20.25" customHeight="1">
      <c r="A608" s="192"/>
      <c r="B608" s="191" t="s">
        <v>828</v>
      </c>
      <c r="C608" s="175">
        <v>0</v>
      </c>
      <c r="D608" s="175"/>
      <c r="E608" s="175"/>
      <c r="F608" s="175">
        <v>0</v>
      </c>
      <c r="G608" s="175">
        <v>0</v>
      </c>
      <c r="H608" s="176">
        <f t="shared" si="16"/>
        <v>0</v>
      </c>
      <c r="I608" s="176">
        <f t="shared" si="17"/>
        <v>0</v>
      </c>
      <c r="J608" s="176">
        <f t="shared" si="18"/>
        <v>0</v>
      </c>
      <c r="K608" s="176">
        <f t="shared" si="19"/>
        <v>0</v>
      </c>
      <c r="L608" s="185">
        <v>2110307</v>
      </c>
    </row>
    <row r="609" spans="1:12" s="170" customFormat="1" ht="20.25" customHeight="1">
      <c r="A609" s="192"/>
      <c r="B609" s="191" t="s">
        <v>829</v>
      </c>
      <c r="C609" s="175">
        <v>0</v>
      </c>
      <c r="D609" s="175"/>
      <c r="E609" s="175"/>
      <c r="F609" s="175">
        <v>0</v>
      </c>
      <c r="G609" s="175">
        <v>0</v>
      </c>
      <c r="H609" s="176">
        <f t="shared" si="16"/>
        <v>0</v>
      </c>
      <c r="I609" s="176">
        <f t="shared" si="17"/>
        <v>0</v>
      </c>
      <c r="J609" s="176">
        <f t="shared" si="18"/>
        <v>0</v>
      </c>
      <c r="K609" s="176">
        <f t="shared" si="19"/>
        <v>0</v>
      </c>
      <c r="L609" s="185">
        <v>2110399</v>
      </c>
    </row>
    <row r="610" spans="1:12" s="170" customFormat="1" ht="20.25" customHeight="1">
      <c r="A610" s="192"/>
      <c r="B610" s="191" t="s">
        <v>830</v>
      </c>
      <c r="C610" s="175">
        <v>0</v>
      </c>
      <c r="D610" s="175">
        <v>3503</v>
      </c>
      <c r="E610" s="175"/>
      <c r="F610" s="175">
        <v>1788</v>
      </c>
      <c r="G610" s="175">
        <v>6529</v>
      </c>
      <c r="H610" s="176">
        <f t="shared" si="16"/>
        <v>0</v>
      </c>
      <c r="I610" s="176">
        <f t="shared" si="17"/>
        <v>1.8638310019982871</v>
      </c>
      <c r="J610" s="176">
        <f t="shared" si="18"/>
        <v>0</v>
      </c>
      <c r="K610" s="176">
        <f t="shared" si="19"/>
        <v>3.6515659955257269</v>
      </c>
      <c r="L610" s="185">
        <v>21104</v>
      </c>
    </row>
    <row r="611" spans="1:12" s="170" customFormat="1" ht="20.25" customHeight="1">
      <c r="A611" s="192"/>
      <c r="B611" s="191" t="s">
        <v>831</v>
      </c>
      <c r="C611" s="175">
        <v>0</v>
      </c>
      <c r="D611" s="175">
        <v>3503</v>
      </c>
      <c r="E611" s="175"/>
      <c r="F611" s="175">
        <v>1400</v>
      </c>
      <c r="G611" s="175">
        <v>6522</v>
      </c>
      <c r="H611" s="176">
        <f t="shared" si="16"/>
        <v>0</v>
      </c>
      <c r="I611" s="176">
        <f t="shared" si="17"/>
        <v>1.8618327148158722</v>
      </c>
      <c r="J611" s="176">
        <f t="shared" si="18"/>
        <v>0</v>
      </c>
      <c r="K611" s="176">
        <f t="shared" si="19"/>
        <v>4.6585714285714284</v>
      </c>
      <c r="L611" s="185">
        <v>2110401</v>
      </c>
    </row>
    <row r="612" spans="1:12" s="170" customFormat="1" ht="20.25" customHeight="1">
      <c r="A612" s="192"/>
      <c r="B612" s="191" t="s">
        <v>832</v>
      </c>
      <c r="C612" s="175">
        <v>0</v>
      </c>
      <c r="D612" s="175"/>
      <c r="E612" s="175"/>
      <c r="F612" s="175">
        <v>0</v>
      </c>
      <c r="G612" s="175">
        <v>0</v>
      </c>
      <c r="H612" s="176">
        <f t="shared" si="16"/>
        <v>0</v>
      </c>
      <c r="I612" s="176">
        <f t="shared" si="17"/>
        <v>0</v>
      </c>
      <c r="J612" s="176">
        <f t="shared" si="18"/>
        <v>0</v>
      </c>
      <c r="K612" s="176">
        <f t="shared" si="19"/>
        <v>0</v>
      </c>
      <c r="L612" s="185">
        <v>2110402</v>
      </c>
    </row>
    <row r="613" spans="1:12" s="170" customFormat="1" ht="20.25" customHeight="1">
      <c r="A613" s="192"/>
      <c r="B613" s="191" t="s">
        <v>833</v>
      </c>
      <c r="C613" s="175">
        <v>0</v>
      </c>
      <c r="D613" s="175"/>
      <c r="E613" s="175"/>
      <c r="F613" s="175">
        <v>0</v>
      </c>
      <c r="G613" s="175">
        <v>0</v>
      </c>
      <c r="H613" s="176">
        <f t="shared" si="16"/>
        <v>0</v>
      </c>
      <c r="I613" s="176">
        <f t="shared" si="17"/>
        <v>0</v>
      </c>
      <c r="J613" s="176">
        <f t="shared" si="18"/>
        <v>0</v>
      </c>
      <c r="K613" s="176">
        <f t="shared" si="19"/>
        <v>0</v>
      </c>
      <c r="L613" s="185">
        <v>2110404</v>
      </c>
    </row>
    <row r="614" spans="1:12" s="170" customFormat="1" ht="20.25" customHeight="1">
      <c r="A614" s="192"/>
      <c r="B614" s="191" t="s">
        <v>834</v>
      </c>
      <c r="C614" s="175">
        <v>0</v>
      </c>
      <c r="D614" s="175"/>
      <c r="E614" s="175"/>
      <c r="F614" s="175">
        <v>302</v>
      </c>
      <c r="G614" s="175">
        <v>0</v>
      </c>
      <c r="H614" s="176">
        <f t="shared" si="16"/>
        <v>0</v>
      </c>
      <c r="I614" s="176">
        <f t="shared" si="17"/>
        <v>0</v>
      </c>
      <c r="J614" s="176">
        <f t="shared" si="18"/>
        <v>0</v>
      </c>
      <c r="K614" s="176">
        <f t="shared" si="19"/>
        <v>0</v>
      </c>
      <c r="L614" s="185">
        <v>2110405</v>
      </c>
    </row>
    <row r="615" spans="1:12" s="170" customFormat="1" ht="20.25" customHeight="1">
      <c r="A615" s="192"/>
      <c r="B615" s="191" t="s">
        <v>835</v>
      </c>
      <c r="C615" s="175">
        <v>0</v>
      </c>
      <c r="D615" s="175"/>
      <c r="E615" s="175"/>
      <c r="F615" s="175">
        <v>0</v>
      </c>
      <c r="G615" s="175">
        <v>0</v>
      </c>
      <c r="H615" s="176">
        <f t="shared" si="16"/>
        <v>0</v>
      </c>
      <c r="I615" s="176">
        <f t="shared" si="17"/>
        <v>0</v>
      </c>
      <c r="J615" s="176">
        <f t="shared" si="18"/>
        <v>0</v>
      </c>
      <c r="K615" s="176">
        <f t="shared" si="19"/>
        <v>0</v>
      </c>
      <c r="L615" s="185">
        <v>2110406</v>
      </c>
    </row>
    <row r="616" spans="1:12" s="170" customFormat="1" ht="20.25" customHeight="1">
      <c r="A616" s="192"/>
      <c r="B616" s="191" t="s">
        <v>836</v>
      </c>
      <c r="C616" s="175">
        <v>0</v>
      </c>
      <c r="D616" s="175"/>
      <c r="E616" s="175"/>
      <c r="F616" s="175">
        <v>86</v>
      </c>
      <c r="G616" s="175">
        <v>7</v>
      </c>
      <c r="H616" s="176">
        <f t="shared" si="16"/>
        <v>0</v>
      </c>
      <c r="I616" s="176">
        <f t="shared" si="17"/>
        <v>0</v>
      </c>
      <c r="J616" s="176">
        <f t="shared" si="18"/>
        <v>0</v>
      </c>
      <c r="K616" s="176">
        <f t="shared" si="19"/>
        <v>8.1395348837209308E-2</v>
      </c>
      <c r="L616" s="185">
        <v>2110499</v>
      </c>
    </row>
    <row r="617" spans="1:12" s="170" customFormat="1" ht="20.25" customHeight="1">
      <c r="A617" s="192"/>
      <c r="B617" s="191" t="s">
        <v>837</v>
      </c>
      <c r="C617" s="175">
        <v>0</v>
      </c>
      <c r="D617" s="175"/>
      <c r="E617" s="175"/>
      <c r="F617" s="175">
        <v>16</v>
      </c>
      <c r="G617" s="175">
        <v>135</v>
      </c>
      <c r="H617" s="176">
        <f t="shared" si="16"/>
        <v>0</v>
      </c>
      <c r="I617" s="176">
        <f t="shared" si="17"/>
        <v>0</v>
      </c>
      <c r="J617" s="176">
        <f t="shared" si="18"/>
        <v>0</v>
      </c>
      <c r="K617" s="176">
        <f t="shared" si="19"/>
        <v>8.4375</v>
      </c>
      <c r="L617" s="185">
        <v>21105</v>
      </c>
    </row>
    <row r="618" spans="1:12" s="170" customFormat="1" ht="20.25" customHeight="1">
      <c r="A618" s="192"/>
      <c r="B618" s="191" t="s">
        <v>838</v>
      </c>
      <c r="C618" s="175">
        <v>0</v>
      </c>
      <c r="D618" s="175"/>
      <c r="E618" s="175"/>
      <c r="F618" s="175">
        <v>16</v>
      </c>
      <c r="G618" s="175">
        <v>135</v>
      </c>
      <c r="H618" s="176">
        <f t="shared" si="16"/>
        <v>0</v>
      </c>
      <c r="I618" s="176">
        <f t="shared" si="17"/>
        <v>0</v>
      </c>
      <c r="J618" s="176">
        <f t="shared" si="18"/>
        <v>0</v>
      </c>
      <c r="K618" s="176">
        <f t="shared" si="19"/>
        <v>8.4375</v>
      </c>
      <c r="L618" s="185">
        <v>2110501</v>
      </c>
    </row>
    <row r="619" spans="1:12" s="170" customFormat="1" ht="20.25" customHeight="1">
      <c r="A619" s="192"/>
      <c r="B619" s="191" t="s">
        <v>839</v>
      </c>
      <c r="C619" s="175">
        <v>0</v>
      </c>
      <c r="D619" s="175"/>
      <c r="E619" s="175"/>
      <c r="F619" s="175">
        <v>0</v>
      </c>
      <c r="G619" s="175">
        <v>0</v>
      </c>
      <c r="H619" s="176">
        <f t="shared" si="16"/>
        <v>0</v>
      </c>
      <c r="I619" s="176">
        <f t="shared" si="17"/>
        <v>0</v>
      </c>
      <c r="J619" s="176">
        <f t="shared" si="18"/>
        <v>0</v>
      </c>
      <c r="K619" s="176">
        <f t="shared" si="19"/>
        <v>0</v>
      </c>
      <c r="L619" s="185">
        <v>2110502</v>
      </c>
    </row>
    <row r="620" spans="1:12" s="170" customFormat="1" ht="20.25" customHeight="1">
      <c r="A620" s="192"/>
      <c r="B620" s="191" t="s">
        <v>840</v>
      </c>
      <c r="C620" s="175">
        <v>0</v>
      </c>
      <c r="D620" s="175"/>
      <c r="E620" s="175"/>
      <c r="F620" s="175">
        <v>0</v>
      </c>
      <c r="G620" s="175">
        <v>0</v>
      </c>
      <c r="H620" s="176">
        <f t="shared" si="16"/>
        <v>0</v>
      </c>
      <c r="I620" s="176">
        <f t="shared" si="17"/>
        <v>0</v>
      </c>
      <c r="J620" s="176">
        <f t="shared" si="18"/>
        <v>0</v>
      </c>
      <c r="K620" s="176">
        <f t="shared" si="19"/>
        <v>0</v>
      </c>
      <c r="L620" s="185">
        <v>2110503</v>
      </c>
    </row>
    <row r="621" spans="1:12" s="170" customFormat="1" ht="20.25" customHeight="1">
      <c r="A621" s="192"/>
      <c r="B621" s="191" t="s">
        <v>841</v>
      </c>
      <c r="C621" s="175">
        <v>0</v>
      </c>
      <c r="D621" s="175"/>
      <c r="E621" s="175"/>
      <c r="F621" s="175">
        <v>0</v>
      </c>
      <c r="G621" s="175">
        <v>0</v>
      </c>
      <c r="H621" s="176">
        <f t="shared" si="16"/>
        <v>0</v>
      </c>
      <c r="I621" s="176">
        <f t="shared" si="17"/>
        <v>0</v>
      </c>
      <c r="J621" s="176">
        <f t="shared" si="18"/>
        <v>0</v>
      </c>
      <c r="K621" s="176">
        <f t="shared" si="19"/>
        <v>0</v>
      </c>
      <c r="L621" s="185">
        <v>2110506</v>
      </c>
    </row>
    <row r="622" spans="1:12" s="170" customFormat="1" ht="20.25" customHeight="1">
      <c r="A622" s="192"/>
      <c r="B622" s="191" t="s">
        <v>842</v>
      </c>
      <c r="C622" s="175">
        <v>0</v>
      </c>
      <c r="D622" s="175"/>
      <c r="E622" s="175"/>
      <c r="F622" s="175">
        <v>0</v>
      </c>
      <c r="G622" s="175">
        <v>0</v>
      </c>
      <c r="H622" s="176">
        <f t="shared" si="16"/>
        <v>0</v>
      </c>
      <c r="I622" s="176">
        <f t="shared" si="17"/>
        <v>0</v>
      </c>
      <c r="J622" s="176">
        <f t="shared" si="18"/>
        <v>0</v>
      </c>
      <c r="K622" s="176">
        <f t="shared" si="19"/>
        <v>0</v>
      </c>
      <c r="L622" s="185">
        <v>2110507</v>
      </c>
    </row>
    <row r="623" spans="1:12" s="170" customFormat="1" ht="20.25" customHeight="1">
      <c r="A623" s="192"/>
      <c r="B623" s="191" t="s">
        <v>843</v>
      </c>
      <c r="C623" s="175">
        <v>0</v>
      </c>
      <c r="D623" s="175"/>
      <c r="E623" s="175"/>
      <c r="F623" s="175">
        <v>0</v>
      </c>
      <c r="G623" s="175">
        <v>0</v>
      </c>
      <c r="H623" s="176">
        <f t="shared" si="16"/>
        <v>0</v>
      </c>
      <c r="I623" s="176">
        <f t="shared" si="17"/>
        <v>0</v>
      </c>
      <c r="J623" s="176">
        <f t="shared" si="18"/>
        <v>0</v>
      </c>
      <c r="K623" s="176">
        <f t="shared" si="19"/>
        <v>0</v>
      </c>
      <c r="L623" s="185">
        <v>2110599</v>
      </c>
    </row>
    <row r="624" spans="1:12" s="170" customFormat="1" ht="20.25" customHeight="1">
      <c r="A624" s="192"/>
      <c r="B624" s="191" t="s">
        <v>844</v>
      </c>
      <c r="C624" s="175">
        <v>0</v>
      </c>
      <c r="D624" s="175"/>
      <c r="E624" s="175"/>
      <c r="F624" s="175">
        <v>988</v>
      </c>
      <c r="G624" s="175">
        <v>1000</v>
      </c>
      <c r="H624" s="176">
        <f t="shared" si="16"/>
        <v>0</v>
      </c>
      <c r="I624" s="176">
        <f t="shared" si="17"/>
        <v>0</v>
      </c>
      <c r="J624" s="176">
        <f t="shared" si="18"/>
        <v>0</v>
      </c>
      <c r="K624" s="176">
        <f t="shared" si="19"/>
        <v>1.0121457489878543</v>
      </c>
      <c r="L624" s="185">
        <v>21106</v>
      </c>
    </row>
    <row r="625" spans="1:12" s="170" customFormat="1" ht="20.25" customHeight="1">
      <c r="A625" s="192"/>
      <c r="B625" s="191" t="s">
        <v>845</v>
      </c>
      <c r="C625" s="175">
        <v>0</v>
      </c>
      <c r="D625" s="175"/>
      <c r="E625" s="175"/>
      <c r="F625" s="175">
        <v>988</v>
      </c>
      <c r="G625" s="175">
        <v>1000</v>
      </c>
      <c r="H625" s="176">
        <f t="shared" si="16"/>
        <v>0</v>
      </c>
      <c r="I625" s="176">
        <f t="shared" si="17"/>
        <v>0</v>
      </c>
      <c r="J625" s="176">
        <f t="shared" si="18"/>
        <v>0</v>
      </c>
      <c r="K625" s="176">
        <f t="shared" si="19"/>
        <v>1.0121457489878543</v>
      </c>
      <c r="L625" s="185">
        <v>2110602</v>
      </c>
    </row>
    <row r="626" spans="1:12" s="170" customFormat="1" ht="20.25" customHeight="1">
      <c r="A626" s="192"/>
      <c r="B626" s="191" t="s">
        <v>846</v>
      </c>
      <c r="C626" s="175">
        <v>0</v>
      </c>
      <c r="D626" s="175"/>
      <c r="E626" s="175"/>
      <c r="F626" s="175">
        <v>0</v>
      </c>
      <c r="G626" s="175">
        <v>0</v>
      </c>
      <c r="H626" s="176">
        <f t="shared" si="16"/>
        <v>0</v>
      </c>
      <c r="I626" s="176">
        <f t="shared" si="17"/>
        <v>0</v>
      </c>
      <c r="J626" s="176">
        <f t="shared" si="18"/>
        <v>0</v>
      </c>
      <c r="K626" s="176">
        <f t="shared" si="19"/>
        <v>0</v>
      </c>
      <c r="L626" s="185">
        <v>2110603</v>
      </c>
    </row>
    <row r="627" spans="1:12" s="170" customFormat="1" ht="20.25" customHeight="1">
      <c r="A627" s="192"/>
      <c r="B627" s="191" t="s">
        <v>847</v>
      </c>
      <c r="C627" s="175">
        <v>0</v>
      </c>
      <c r="D627" s="175"/>
      <c r="E627" s="175"/>
      <c r="F627" s="175">
        <v>0</v>
      </c>
      <c r="G627" s="175">
        <v>0</v>
      </c>
      <c r="H627" s="176">
        <f t="shared" si="16"/>
        <v>0</v>
      </c>
      <c r="I627" s="176">
        <f t="shared" si="17"/>
        <v>0</v>
      </c>
      <c r="J627" s="176">
        <f t="shared" si="18"/>
        <v>0</v>
      </c>
      <c r="K627" s="176">
        <f t="shared" si="19"/>
        <v>0</v>
      </c>
      <c r="L627" s="185">
        <v>2110604</v>
      </c>
    </row>
    <row r="628" spans="1:12" s="170" customFormat="1" ht="20.25" customHeight="1">
      <c r="A628" s="192"/>
      <c r="B628" s="191" t="s">
        <v>848</v>
      </c>
      <c r="C628" s="175">
        <v>0</v>
      </c>
      <c r="D628" s="175"/>
      <c r="E628" s="175"/>
      <c r="F628" s="175">
        <v>0</v>
      </c>
      <c r="G628" s="175">
        <v>0</v>
      </c>
      <c r="H628" s="176">
        <f t="shared" si="16"/>
        <v>0</v>
      </c>
      <c r="I628" s="176">
        <f t="shared" si="17"/>
        <v>0</v>
      </c>
      <c r="J628" s="176">
        <f t="shared" si="18"/>
        <v>0</v>
      </c>
      <c r="K628" s="176">
        <f t="shared" si="19"/>
        <v>0</v>
      </c>
      <c r="L628" s="185">
        <v>2110605</v>
      </c>
    </row>
    <row r="629" spans="1:12" s="170" customFormat="1" ht="20.25" customHeight="1">
      <c r="A629" s="192"/>
      <c r="B629" s="191" t="s">
        <v>849</v>
      </c>
      <c r="C629" s="175">
        <v>0</v>
      </c>
      <c r="D629" s="175"/>
      <c r="E629" s="175"/>
      <c r="F629" s="175">
        <v>0</v>
      </c>
      <c r="G629" s="175">
        <v>0</v>
      </c>
      <c r="H629" s="176">
        <f t="shared" si="16"/>
        <v>0</v>
      </c>
      <c r="I629" s="176">
        <f t="shared" si="17"/>
        <v>0</v>
      </c>
      <c r="J629" s="176">
        <f t="shared" si="18"/>
        <v>0</v>
      </c>
      <c r="K629" s="176">
        <f t="shared" si="19"/>
        <v>0</v>
      </c>
      <c r="L629" s="185">
        <v>2110699</v>
      </c>
    </row>
    <row r="630" spans="1:12" s="170" customFormat="1" ht="20.25" customHeight="1">
      <c r="A630" s="192"/>
      <c r="B630" s="191" t="s">
        <v>850</v>
      </c>
      <c r="C630" s="175">
        <v>0</v>
      </c>
      <c r="D630" s="175"/>
      <c r="E630" s="175"/>
      <c r="F630" s="175"/>
      <c r="G630" s="175"/>
      <c r="H630" s="176">
        <f t="shared" si="16"/>
        <v>0</v>
      </c>
      <c r="I630" s="176">
        <f t="shared" si="17"/>
        <v>0</v>
      </c>
      <c r="J630" s="176">
        <f t="shared" si="18"/>
        <v>0</v>
      </c>
      <c r="K630" s="176">
        <f t="shared" si="19"/>
        <v>0</v>
      </c>
      <c r="L630" s="185">
        <v>21107</v>
      </c>
    </row>
    <row r="631" spans="1:12" s="170" customFormat="1" ht="20.25" customHeight="1">
      <c r="A631" s="192"/>
      <c r="B631" s="191" t="s">
        <v>851</v>
      </c>
      <c r="C631" s="175">
        <v>0</v>
      </c>
      <c r="D631" s="175"/>
      <c r="E631" s="175"/>
      <c r="F631" s="175"/>
      <c r="G631" s="175"/>
      <c r="H631" s="176">
        <f t="shared" si="16"/>
        <v>0</v>
      </c>
      <c r="I631" s="176">
        <f t="shared" si="17"/>
        <v>0</v>
      </c>
      <c r="J631" s="176">
        <f t="shared" si="18"/>
        <v>0</v>
      </c>
      <c r="K631" s="176">
        <f t="shared" si="19"/>
        <v>0</v>
      </c>
      <c r="L631" s="185">
        <v>2110704</v>
      </c>
    </row>
    <row r="632" spans="1:12" s="170" customFormat="1" ht="20.25" customHeight="1">
      <c r="A632" s="192"/>
      <c r="B632" s="191" t="s">
        <v>852</v>
      </c>
      <c r="C632" s="175">
        <v>0</v>
      </c>
      <c r="D632" s="175"/>
      <c r="E632" s="175"/>
      <c r="F632" s="175"/>
      <c r="G632" s="175"/>
      <c r="H632" s="176">
        <f t="shared" si="16"/>
        <v>0</v>
      </c>
      <c r="I632" s="176">
        <f t="shared" si="17"/>
        <v>0</v>
      </c>
      <c r="J632" s="176">
        <f t="shared" si="18"/>
        <v>0</v>
      </c>
      <c r="K632" s="176">
        <f t="shared" si="19"/>
        <v>0</v>
      </c>
      <c r="L632" s="185">
        <v>2110799</v>
      </c>
    </row>
    <row r="633" spans="1:12" s="170" customFormat="1" ht="20.25" customHeight="1">
      <c r="A633" s="192"/>
      <c r="B633" s="191" t="s">
        <v>853</v>
      </c>
      <c r="C633" s="175">
        <v>0</v>
      </c>
      <c r="D633" s="175"/>
      <c r="E633" s="175"/>
      <c r="F633" s="175"/>
      <c r="G633" s="175"/>
      <c r="H633" s="176">
        <f t="shared" si="16"/>
        <v>0</v>
      </c>
      <c r="I633" s="176">
        <f t="shared" si="17"/>
        <v>0</v>
      </c>
      <c r="J633" s="176">
        <f t="shared" si="18"/>
        <v>0</v>
      </c>
      <c r="K633" s="176">
        <f t="shared" si="19"/>
        <v>0</v>
      </c>
      <c r="L633" s="185">
        <v>21108</v>
      </c>
    </row>
    <row r="634" spans="1:12" s="170" customFormat="1" ht="20.25" customHeight="1">
      <c r="A634" s="192"/>
      <c r="B634" s="191" t="s">
        <v>854</v>
      </c>
      <c r="C634" s="175">
        <v>0</v>
      </c>
      <c r="D634" s="175"/>
      <c r="E634" s="175"/>
      <c r="F634" s="175"/>
      <c r="G634" s="175"/>
      <c r="H634" s="176">
        <f t="shared" si="16"/>
        <v>0</v>
      </c>
      <c r="I634" s="176">
        <f t="shared" si="17"/>
        <v>0</v>
      </c>
      <c r="J634" s="176">
        <f t="shared" si="18"/>
        <v>0</v>
      </c>
      <c r="K634" s="176">
        <f t="shared" si="19"/>
        <v>0</v>
      </c>
      <c r="L634" s="185">
        <v>2110804</v>
      </c>
    </row>
    <row r="635" spans="1:12" s="170" customFormat="1" ht="20.25" customHeight="1">
      <c r="A635" s="192"/>
      <c r="B635" s="191" t="s">
        <v>855</v>
      </c>
      <c r="C635" s="175">
        <v>0</v>
      </c>
      <c r="D635" s="175"/>
      <c r="E635" s="175"/>
      <c r="F635" s="175"/>
      <c r="G635" s="175"/>
      <c r="H635" s="176">
        <f t="shared" si="16"/>
        <v>0</v>
      </c>
      <c r="I635" s="176">
        <f t="shared" si="17"/>
        <v>0</v>
      </c>
      <c r="J635" s="176">
        <f t="shared" si="18"/>
        <v>0</v>
      </c>
      <c r="K635" s="176">
        <f t="shared" si="19"/>
        <v>0</v>
      </c>
      <c r="L635" s="185">
        <v>2110899</v>
      </c>
    </row>
    <row r="636" spans="1:12" s="170" customFormat="1" ht="20.25" customHeight="1">
      <c r="A636" s="192"/>
      <c r="B636" s="191" t="s">
        <v>856</v>
      </c>
      <c r="C636" s="175">
        <v>0</v>
      </c>
      <c r="D636" s="175"/>
      <c r="E636" s="175"/>
      <c r="F636" s="175"/>
      <c r="G636" s="175"/>
      <c r="H636" s="176">
        <f t="shared" si="16"/>
        <v>0</v>
      </c>
      <c r="I636" s="176">
        <f t="shared" si="17"/>
        <v>0</v>
      </c>
      <c r="J636" s="176">
        <f t="shared" si="18"/>
        <v>0</v>
      </c>
      <c r="K636" s="176">
        <f t="shared" si="19"/>
        <v>0</v>
      </c>
      <c r="L636" s="185">
        <v>21109</v>
      </c>
    </row>
    <row r="637" spans="1:12" s="170" customFormat="1" ht="20.25" customHeight="1">
      <c r="A637" s="192"/>
      <c r="B637" s="191" t="s">
        <v>857</v>
      </c>
      <c r="C637" s="175">
        <v>0</v>
      </c>
      <c r="D637" s="175"/>
      <c r="E637" s="175"/>
      <c r="F637" s="175"/>
      <c r="G637" s="175"/>
      <c r="H637" s="176">
        <f t="shared" si="16"/>
        <v>0</v>
      </c>
      <c r="I637" s="176">
        <f t="shared" si="17"/>
        <v>0</v>
      </c>
      <c r="J637" s="176">
        <f t="shared" si="18"/>
        <v>0</v>
      </c>
      <c r="K637" s="176">
        <f t="shared" si="19"/>
        <v>0</v>
      </c>
      <c r="L637" s="185">
        <v>2110901</v>
      </c>
    </row>
    <row r="638" spans="1:12" s="170" customFormat="1" ht="20.25" customHeight="1">
      <c r="A638" s="192"/>
      <c r="B638" s="191" t="s">
        <v>858</v>
      </c>
      <c r="C638" s="175">
        <v>0</v>
      </c>
      <c r="D638" s="175"/>
      <c r="E638" s="175"/>
      <c r="F638" s="175"/>
      <c r="G638" s="175"/>
      <c r="H638" s="176">
        <f t="shared" si="16"/>
        <v>0</v>
      </c>
      <c r="I638" s="176">
        <f t="shared" si="17"/>
        <v>0</v>
      </c>
      <c r="J638" s="176">
        <f t="shared" si="18"/>
        <v>0</v>
      </c>
      <c r="K638" s="176">
        <f t="shared" si="19"/>
        <v>0</v>
      </c>
      <c r="L638" s="185">
        <v>21110</v>
      </c>
    </row>
    <row r="639" spans="1:12" s="170" customFormat="1" ht="20.25" customHeight="1">
      <c r="A639" s="192"/>
      <c r="B639" s="191" t="s">
        <v>859</v>
      </c>
      <c r="C639" s="175">
        <v>0</v>
      </c>
      <c r="D639" s="175"/>
      <c r="E639" s="175"/>
      <c r="F639" s="175"/>
      <c r="G639" s="175"/>
      <c r="H639" s="176">
        <f t="shared" si="16"/>
        <v>0</v>
      </c>
      <c r="I639" s="176">
        <f t="shared" si="17"/>
        <v>0</v>
      </c>
      <c r="J639" s="176">
        <f t="shared" si="18"/>
        <v>0</v>
      </c>
      <c r="K639" s="176">
        <f t="shared" si="19"/>
        <v>0</v>
      </c>
      <c r="L639" s="185">
        <v>2111001</v>
      </c>
    </row>
    <row r="640" spans="1:12" s="170" customFormat="1" ht="20.25" customHeight="1">
      <c r="A640" s="192"/>
      <c r="B640" s="191" t="s">
        <v>860</v>
      </c>
      <c r="C640" s="175">
        <v>0</v>
      </c>
      <c r="D640" s="175"/>
      <c r="E640" s="175"/>
      <c r="F640" s="175"/>
      <c r="G640" s="175">
        <v>5</v>
      </c>
      <c r="H640" s="176">
        <f t="shared" si="16"/>
        <v>0</v>
      </c>
      <c r="I640" s="176">
        <f t="shared" si="17"/>
        <v>0</v>
      </c>
      <c r="J640" s="176">
        <f t="shared" si="18"/>
        <v>0</v>
      </c>
      <c r="K640" s="176">
        <f t="shared" si="19"/>
        <v>0</v>
      </c>
      <c r="L640" s="185">
        <v>21111</v>
      </c>
    </row>
    <row r="641" spans="1:12" s="170" customFormat="1" ht="20.25" customHeight="1">
      <c r="A641" s="192"/>
      <c r="B641" s="191" t="s">
        <v>861</v>
      </c>
      <c r="C641" s="175">
        <v>0</v>
      </c>
      <c r="D641" s="175"/>
      <c r="E641" s="175"/>
      <c r="F641" s="175"/>
      <c r="G641" s="175">
        <v>5</v>
      </c>
      <c r="H641" s="176">
        <f t="shared" si="16"/>
        <v>0</v>
      </c>
      <c r="I641" s="176">
        <f t="shared" si="17"/>
        <v>0</v>
      </c>
      <c r="J641" s="176">
        <f t="shared" si="18"/>
        <v>0</v>
      </c>
      <c r="K641" s="176">
        <f t="shared" si="19"/>
        <v>0</v>
      </c>
      <c r="L641" s="185">
        <v>2111101</v>
      </c>
    </row>
    <row r="642" spans="1:12" s="170" customFormat="1" ht="20.25" customHeight="1">
      <c r="A642" s="192"/>
      <c r="B642" s="191" t="s">
        <v>862</v>
      </c>
      <c r="C642" s="175">
        <v>0</v>
      </c>
      <c r="D642" s="175"/>
      <c r="E642" s="175"/>
      <c r="F642" s="175"/>
      <c r="G642" s="175"/>
      <c r="H642" s="176">
        <f t="shared" si="16"/>
        <v>0</v>
      </c>
      <c r="I642" s="176">
        <f t="shared" si="17"/>
        <v>0</v>
      </c>
      <c r="J642" s="176">
        <f t="shared" si="18"/>
        <v>0</v>
      </c>
      <c r="K642" s="176">
        <f t="shared" si="19"/>
        <v>0</v>
      </c>
      <c r="L642" s="185">
        <v>2111102</v>
      </c>
    </row>
    <row r="643" spans="1:12" s="170" customFormat="1" ht="20.25" customHeight="1">
      <c r="A643" s="192"/>
      <c r="B643" s="191" t="s">
        <v>863</v>
      </c>
      <c r="C643" s="175">
        <v>0</v>
      </c>
      <c r="D643" s="175"/>
      <c r="E643" s="175"/>
      <c r="F643" s="175"/>
      <c r="G643" s="175"/>
      <c r="H643" s="176">
        <f t="shared" si="16"/>
        <v>0</v>
      </c>
      <c r="I643" s="176">
        <f t="shared" si="17"/>
        <v>0</v>
      </c>
      <c r="J643" s="176">
        <f t="shared" si="18"/>
        <v>0</v>
      </c>
      <c r="K643" s="176">
        <f t="shared" si="19"/>
        <v>0</v>
      </c>
      <c r="L643" s="185">
        <v>2111103</v>
      </c>
    </row>
    <row r="644" spans="1:12" s="170" customFormat="1" ht="20.25" customHeight="1">
      <c r="A644" s="192"/>
      <c r="B644" s="191" t="s">
        <v>864</v>
      </c>
      <c r="C644" s="175">
        <v>0</v>
      </c>
      <c r="D644" s="175"/>
      <c r="E644" s="175"/>
      <c r="F644" s="175"/>
      <c r="G644" s="175"/>
      <c r="H644" s="176">
        <f t="shared" si="16"/>
        <v>0</v>
      </c>
      <c r="I644" s="176">
        <f t="shared" si="17"/>
        <v>0</v>
      </c>
      <c r="J644" s="176">
        <f t="shared" si="18"/>
        <v>0</v>
      </c>
      <c r="K644" s="176">
        <f t="shared" si="19"/>
        <v>0</v>
      </c>
      <c r="L644" s="185">
        <v>2111104</v>
      </c>
    </row>
    <row r="645" spans="1:12" s="170" customFormat="1" ht="20.25" customHeight="1">
      <c r="A645" s="192"/>
      <c r="B645" s="191" t="s">
        <v>865</v>
      </c>
      <c r="C645" s="175">
        <v>0</v>
      </c>
      <c r="D645" s="175"/>
      <c r="E645" s="175"/>
      <c r="F645" s="175"/>
      <c r="G645" s="175"/>
      <c r="H645" s="176">
        <f t="shared" si="16"/>
        <v>0</v>
      </c>
      <c r="I645" s="176">
        <f t="shared" si="17"/>
        <v>0</v>
      </c>
      <c r="J645" s="176">
        <f t="shared" si="18"/>
        <v>0</v>
      </c>
      <c r="K645" s="176">
        <f t="shared" si="19"/>
        <v>0</v>
      </c>
      <c r="L645" s="185">
        <v>2111199</v>
      </c>
    </row>
    <row r="646" spans="1:12" s="170" customFormat="1" ht="20.25" customHeight="1">
      <c r="A646" s="192"/>
      <c r="B646" s="191" t="s">
        <v>866</v>
      </c>
      <c r="C646" s="175">
        <v>0</v>
      </c>
      <c r="D646" s="175"/>
      <c r="E646" s="175"/>
      <c r="F646" s="175"/>
      <c r="G646" s="175"/>
      <c r="H646" s="176">
        <f t="shared" si="16"/>
        <v>0</v>
      </c>
      <c r="I646" s="176">
        <f t="shared" si="17"/>
        <v>0</v>
      </c>
      <c r="J646" s="176">
        <f t="shared" si="18"/>
        <v>0</v>
      </c>
      <c r="K646" s="176">
        <f t="shared" si="19"/>
        <v>0</v>
      </c>
      <c r="L646" s="185">
        <v>21112</v>
      </c>
    </row>
    <row r="647" spans="1:12" s="170" customFormat="1" ht="20.25" customHeight="1">
      <c r="A647" s="192"/>
      <c r="B647" s="191" t="s">
        <v>867</v>
      </c>
      <c r="C647" s="175">
        <v>0</v>
      </c>
      <c r="D647" s="175"/>
      <c r="E647" s="175"/>
      <c r="F647" s="175"/>
      <c r="G647" s="175"/>
      <c r="H647" s="176">
        <f t="shared" si="16"/>
        <v>0</v>
      </c>
      <c r="I647" s="176">
        <f t="shared" si="17"/>
        <v>0</v>
      </c>
      <c r="J647" s="176">
        <f t="shared" si="18"/>
        <v>0</v>
      </c>
      <c r="K647" s="176">
        <f t="shared" si="19"/>
        <v>0</v>
      </c>
      <c r="L647" s="185">
        <v>2111201</v>
      </c>
    </row>
    <row r="648" spans="1:12" s="170" customFormat="1" ht="20.25" customHeight="1">
      <c r="A648" s="192"/>
      <c r="B648" s="191" t="s">
        <v>868</v>
      </c>
      <c r="C648" s="175">
        <v>0</v>
      </c>
      <c r="D648" s="175"/>
      <c r="E648" s="175"/>
      <c r="F648" s="175"/>
      <c r="G648" s="175"/>
      <c r="H648" s="176">
        <f t="shared" si="16"/>
        <v>0</v>
      </c>
      <c r="I648" s="176">
        <f t="shared" si="17"/>
        <v>0</v>
      </c>
      <c r="J648" s="176">
        <f t="shared" si="18"/>
        <v>0</v>
      </c>
      <c r="K648" s="176">
        <f t="shared" si="19"/>
        <v>0</v>
      </c>
      <c r="L648" s="185">
        <v>21113</v>
      </c>
    </row>
    <row r="649" spans="1:12" s="170" customFormat="1" ht="20.25" customHeight="1">
      <c r="A649" s="192"/>
      <c r="B649" s="191" t="s">
        <v>869</v>
      </c>
      <c r="C649" s="175">
        <v>0</v>
      </c>
      <c r="D649" s="175"/>
      <c r="E649" s="175"/>
      <c r="F649" s="175"/>
      <c r="G649" s="175"/>
      <c r="H649" s="176">
        <f t="shared" si="16"/>
        <v>0</v>
      </c>
      <c r="I649" s="176">
        <f t="shared" si="17"/>
        <v>0</v>
      </c>
      <c r="J649" s="176">
        <f t="shared" si="18"/>
        <v>0</v>
      </c>
      <c r="K649" s="176">
        <f t="shared" si="19"/>
        <v>0</v>
      </c>
      <c r="L649" s="185">
        <v>2111301</v>
      </c>
    </row>
    <row r="650" spans="1:12" s="170" customFormat="1" ht="20.25" customHeight="1">
      <c r="A650" s="192"/>
      <c r="B650" s="191" t="s">
        <v>870</v>
      </c>
      <c r="C650" s="175">
        <v>0</v>
      </c>
      <c r="D650" s="175"/>
      <c r="E650" s="175"/>
      <c r="F650" s="175">
        <v>55</v>
      </c>
      <c r="G650" s="175">
        <v>54</v>
      </c>
      <c r="H650" s="176">
        <f t="shared" si="16"/>
        <v>0</v>
      </c>
      <c r="I650" s="176">
        <f t="shared" si="17"/>
        <v>0</v>
      </c>
      <c r="J650" s="176">
        <f t="shared" si="18"/>
        <v>0</v>
      </c>
      <c r="K650" s="176">
        <f t="shared" si="19"/>
        <v>0.98181818181818181</v>
      </c>
      <c r="L650" s="185">
        <v>21114</v>
      </c>
    </row>
    <row r="651" spans="1:12" s="170" customFormat="1" ht="20.25" customHeight="1">
      <c r="A651" s="192"/>
      <c r="B651" s="191" t="s">
        <v>362</v>
      </c>
      <c r="C651" s="175">
        <v>0</v>
      </c>
      <c r="D651" s="175"/>
      <c r="E651" s="175"/>
      <c r="F651" s="175">
        <v>0</v>
      </c>
      <c r="G651" s="175">
        <v>0</v>
      </c>
      <c r="H651" s="176">
        <f t="shared" si="16"/>
        <v>0</v>
      </c>
      <c r="I651" s="176">
        <f t="shared" si="17"/>
        <v>0</v>
      </c>
      <c r="J651" s="176">
        <f t="shared" si="18"/>
        <v>0</v>
      </c>
      <c r="K651" s="176">
        <f t="shared" si="19"/>
        <v>0</v>
      </c>
      <c r="L651" s="185">
        <v>2111401</v>
      </c>
    </row>
    <row r="652" spans="1:12" s="170" customFormat="1" ht="20.25" customHeight="1">
      <c r="A652" s="192"/>
      <c r="B652" s="191" t="s">
        <v>363</v>
      </c>
      <c r="C652" s="175">
        <v>0</v>
      </c>
      <c r="D652" s="175"/>
      <c r="E652" s="175"/>
      <c r="F652" s="175">
        <v>0</v>
      </c>
      <c r="G652" s="175">
        <v>0</v>
      </c>
      <c r="H652" s="176">
        <f t="shared" si="16"/>
        <v>0</v>
      </c>
      <c r="I652" s="176">
        <f t="shared" si="17"/>
        <v>0</v>
      </c>
      <c r="J652" s="176">
        <f t="shared" si="18"/>
        <v>0</v>
      </c>
      <c r="K652" s="176">
        <f t="shared" si="19"/>
        <v>0</v>
      </c>
      <c r="L652" s="185">
        <v>2111402</v>
      </c>
    </row>
    <row r="653" spans="1:12" s="170" customFormat="1" ht="20.25" customHeight="1">
      <c r="A653" s="192"/>
      <c r="B653" s="191" t="s">
        <v>364</v>
      </c>
      <c r="C653" s="175">
        <v>0</v>
      </c>
      <c r="D653" s="175"/>
      <c r="E653" s="175"/>
      <c r="F653" s="175">
        <v>0</v>
      </c>
      <c r="G653" s="175">
        <v>0</v>
      </c>
      <c r="H653" s="176">
        <f t="shared" si="16"/>
        <v>0</v>
      </c>
      <c r="I653" s="176">
        <f t="shared" si="17"/>
        <v>0</v>
      </c>
      <c r="J653" s="176">
        <f t="shared" si="18"/>
        <v>0</v>
      </c>
      <c r="K653" s="176">
        <f t="shared" si="19"/>
        <v>0</v>
      </c>
      <c r="L653" s="185">
        <v>2111403</v>
      </c>
    </row>
    <row r="654" spans="1:12" s="170" customFormat="1" ht="20.25" customHeight="1">
      <c r="A654" s="192"/>
      <c r="B654" s="191" t="s">
        <v>871</v>
      </c>
      <c r="C654" s="175">
        <v>0</v>
      </c>
      <c r="D654" s="175"/>
      <c r="E654" s="175"/>
      <c r="F654" s="175">
        <v>0</v>
      </c>
      <c r="G654" s="175">
        <v>0</v>
      </c>
      <c r="H654" s="176">
        <f t="shared" si="16"/>
        <v>0</v>
      </c>
      <c r="I654" s="176">
        <f t="shared" si="17"/>
        <v>0</v>
      </c>
      <c r="J654" s="176">
        <f t="shared" si="18"/>
        <v>0</v>
      </c>
      <c r="K654" s="176">
        <f t="shared" si="19"/>
        <v>0</v>
      </c>
      <c r="L654" s="185">
        <v>2111406</v>
      </c>
    </row>
    <row r="655" spans="1:12" s="170" customFormat="1" ht="20.25" customHeight="1">
      <c r="A655" s="192"/>
      <c r="B655" s="191" t="s">
        <v>872</v>
      </c>
      <c r="C655" s="175">
        <v>0</v>
      </c>
      <c r="D655" s="175"/>
      <c r="E655" s="175"/>
      <c r="F655" s="175">
        <v>55</v>
      </c>
      <c r="G655" s="175">
        <v>54</v>
      </c>
      <c r="H655" s="176">
        <f t="shared" si="16"/>
        <v>0</v>
      </c>
      <c r="I655" s="176">
        <f t="shared" si="17"/>
        <v>0</v>
      </c>
      <c r="J655" s="176">
        <f t="shared" si="18"/>
        <v>0</v>
      </c>
      <c r="K655" s="176">
        <f t="shared" si="19"/>
        <v>0.98181818181818181</v>
      </c>
      <c r="L655" s="185">
        <v>2111407</v>
      </c>
    </row>
    <row r="656" spans="1:12" s="170" customFormat="1" ht="20.25" customHeight="1">
      <c r="A656" s="192"/>
      <c r="B656" s="191" t="s">
        <v>873</v>
      </c>
      <c r="C656" s="175">
        <v>0</v>
      </c>
      <c r="D656" s="175"/>
      <c r="E656" s="175"/>
      <c r="F656" s="175">
        <v>0</v>
      </c>
      <c r="G656" s="175">
        <v>0</v>
      </c>
      <c r="H656" s="176">
        <f t="shared" si="16"/>
        <v>0</v>
      </c>
      <c r="I656" s="176">
        <f t="shared" si="17"/>
        <v>0</v>
      </c>
      <c r="J656" s="176">
        <f t="shared" si="18"/>
        <v>0</v>
      </c>
      <c r="K656" s="176">
        <f t="shared" si="19"/>
        <v>0</v>
      </c>
      <c r="L656" s="185">
        <v>2111408</v>
      </c>
    </row>
    <row r="657" spans="1:12" s="170" customFormat="1" ht="20.25" customHeight="1">
      <c r="A657" s="192"/>
      <c r="B657" s="191" t="s">
        <v>403</v>
      </c>
      <c r="C657" s="175">
        <v>0</v>
      </c>
      <c r="D657" s="175"/>
      <c r="E657" s="175"/>
      <c r="F657" s="175">
        <v>0</v>
      </c>
      <c r="G657" s="175">
        <v>0</v>
      </c>
      <c r="H657" s="176">
        <f t="shared" si="16"/>
        <v>0</v>
      </c>
      <c r="I657" s="176">
        <f t="shared" si="17"/>
        <v>0</v>
      </c>
      <c r="J657" s="176">
        <f t="shared" si="18"/>
        <v>0</v>
      </c>
      <c r="K657" s="176">
        <f t="shared" si="19"/>
        <v>0</v>
      </c>
      <c r="L657" s="185">
        <v>2111411</v>
      </c>
    </row>
    <row r="658" spans="1:12" s="170" customFormat="1" ht="20.25" customHeight="1">
      <c r="A658" s="192"/>
      <c r="B658" s="191" t="s">
        <v>874</v>
      </c>
      <c r="C658" s="175">
        <v>0</v>
      </c>
      <c r="D658" s="175"/>
      <c r="E658" s="175"/>
      <c r="F658" s="175">
        <v>0</v>
      </c>
      <c r="G658" s="175">
        <v>0</v>
      </c>
      <c r="H658" s="176">
        <f t="shared" si="16"/>
        <v>0</v>
      </c>
      <c r="I658" s="176">
        <f t="shared" si="17"/>
        <v>0</v>
      </c>
      <c r="J658" s="176">
        <f t="shared" si="18"/>
        <v>0</v>
      </c>
      <c r="K658" s="176">
        <f t="shared" si="19"/>
        <v>0</v>
      </c>
      <c r="L658" s="185">
        <v>2111413</v>
      </c>
    </row>
    <row r="659" spans="1:12" s="170" customFormat="1" ht="20.25" customHeight="1">
      <c r="A659" s="192"/>
      <c r="B659" s="191" t="s">
        <v>371</v>
      </c>
      <c r="C659" s="175">
        <v>0</v>
      </c>
      <c r="D659" s="175"/>
      <c r="E659" s="175"/>
      <c r="F659" s="175">
        <v>0</v>
      </c>
      <c r="G659" s="175">
        <v>0</v>
      </c>
      <c r="H659" s="176">
        <f t="shared" si="16"/>
        <v>0</v>
      </c>
      <c r="I659" s="176">
        <f t="shared" si="17"/>
        <v>0</v>
      </c>
      <c r="J659" s="176">
        <f t="shared" si="18"/>
        <v>0</v>
      </c>
      <c r="K659" s="176">
        <f t="shared" si="19"/>
        <v>0</v>
      </c>
      <c r="L659" s="185">
        <v>2111450</v>
      </c>
    </row>
    <row r="660" spans="1:12" s="170" customFormat="1" ht="20.25" customHeight="1">
      <c r="A660" s="192"/>
      <c r="B660" s="191" t="s">
        <v>875</v>
      </c>
      <c r="C660" s="175">
        <v>0</v>
      </c>
      <c r="D660" s="175"/>
      <c r="E660" s="175"/>
      <c r="F660" s="175">
        <v>0</v>
      </c>
      <c r="G660" s="175">
        <v>0</v>
      </c>
      <c r="H660" s="176">
        <f t="shared" si="16"/>
        <v>0</v>
      </c>
      <c r="I660" s="176">
        <f t="shared" si="17"/>
        <v>0</v>
      </c>
      <c r="J660" s="176">
        <f t="shared" si="18"/>
        <v>0</v>
      </c>
      <c r="K660" s="176">
        <f t="shared" si="19"/>
        <v>0</v>
      </c>
      <c r="L660" s="185">
        <v>2111499</v>
      </c>
    </row>
    <row r="661" spans="1:12" s="170" customFormat="1" ht="20.25" customHeight="1">
      <c r="A661" s="192"/>
      <c r="B661" s="191" t="s">
        <v>876</v>
      </c>
      <c r="C661" s="175">
        <v>0</v>
      </c>
      <c r="D661" s="175"/>
      <c r="E661" s="175"/>
      <c r="F661" s="175"/>
      <c r="G661" s="175"/>
      <c r="H661" s="176">
        <f t="shared" si="16"/>
        <v>0</v>
      </c>
      <c r="I661" s="176">
        <f t="shared" si="17"/>
        <v>0</v>
      </c>
      <c r="J661" s="176">
        <f t="shared" si="18"/>
        <v>0</v>
      </c>
      <c r="K661" s="176">
        <f t="shared" si="19"/>
        <v>0</v>
      </c>
      <c r="L661" s="185">
        <v>21199</v>
      </c>
    </row>
    <row r="662" spans="1:12" s="170" customFormat="1" ht="20.25" customHeight="1">
      <c r="A662" s="192"/>
      <c r="B662" s="191" t="s">
        <v>877</v>
      </c>
      <c r="C662" s="175">
        <v>0</v>
      </c>
      <c r="D662" s="175"/>
      <c r="E662" s="175"/>
      <c r="F662" s="175"/>
      <c r="G662" s="175"/>
      <c r="H662" s="176">
        <f t="shared" si="16"/>
        <v>0</v>
      </c>
      <c r="I662" s="176">
        <f t="shared" si="17"/>
        <v>0</v>
      </c>
      <c r="J662" s="176">
        <f t="shared" si="18"/>
        <v>0</v>
      </c>
      <c r="K662" s="176">
        <f t="shared" si="19"/>
        <v>0</v>
      </c>
      <c r="L662" s="185">
        <v>2119999</v>
      </c>
    </row>
    <row r="663" spans="1:12" s="170" customFormat="1" ht="20.25" customHeight="1">
      <c r="A663" s="190" t="s">
        <v>878</v>
      </c>
      <c r="B663" s="191" t="s">
        <v>318</v>
      </c>
      <c r="C663" s="175">
        <v>0</v>
      </c>
      <c r="D663" s="175">
        <v>1827</v>
      </c>
      <c r="E663" s="175"/>
      <c r="F663" s="175">
        <v>1774</v>
      </c>
      <c r="G663" s="175">
        <v>1925</v>
      </c>
      <c r="H663" s="176">
        <f t="shared" si="16"/>
        <v>0</v>
      </c>
      <c r="I663" s="176">
        <f t="shared" si="17"/>
        <v>1.053639846743295</v>
      </c>
      <c r="J663" s="176">
        <f t="shared" si="18"/>
        <v>0</v>
      </c>
      <c r="K663" s="176">
        <f t="shared" si="19"/>
        <v>1.0851183765501691</v>
      </c>
      <c r="L663" s="185">
        <v>212</v>
      </c>
    </row>
    <row r="664" spans="1:12" s="170" customFormat="1" ht="20.25" customHeight="1">
      <c r="A664" s="192"/>
      <c r="B664" s="191" t="s">
        <v>879</v>
      </c>
      <c r="C664" s="175">
        <v>0</v>
      </c>
      <c r="D664" s="175">
        <v>1705</v>
      </c>
      <c r="E664" s="175"/>
      <c r="F664" s="175">
        <v>1641</v>
      </c>
      <c r="G664" s="175">
        <v>1728</v>
      </c>
      <c r="H664" s="176">
        <f t="shared" si="16"/>
        <v>0</v>
      </c>
      <c r="I664" s="176">
        <f t="shared" si="17"/>
        <v>1.0134897360703812</v>
      </c>
      <c r="J664" s="176">
        <f t="shared" si="18"/>
        <v>0</v>
      </c>
      <c r="K664" s="176">
        <f t="shared" si="19"/>
        <v>1.0530164533820841</v>
      </c>
      <c r="L664" s="185">
        <v>21201</v>
      </c>
    </row>
    <row r="665" spans="1:12" s="170" customFormat="1" ht="20.25" customHeight="1">
      <c r="A665" s="192"/>
      <c r="B665" s="191" t="s">
        <v>362</v>
      </c>
      <c r="C665" s="175">
        <v>0</v>
      </c>
      <c r="D665" s="175">
        <v>1107</v>
      </c>
      <c r="E665" s="175"/>
      <c r="F665" s="175">
        <v>1054</v>
      </c>
      <c r="G665" s="175">
        <v>1322</v>
      </c>
      <c r="H665" s="176">
        <f t="shared" si="16"/>
        <v>0</v>
      </c>
      <c r="I665" s="176">
        <f t="shared" si="17"/>
        <v>1.1942186088527551</v>
      </c>
      <c r="J665" s="176">
        <f t="shared" si="18"/>
        <v>0</v>
      </c>
      <c r="K665" s="176">
        <f t="shared" si="19"/>
        <v>1.2542694497153699</v>
      </c>
      <c r="L665" s="185">
        <v>2120101</v>
      </c>
    </row>
    <row r="666" spans="1:12" s="170" customFormat="1" ht="20.25" customHeight="1">
      <c r="A666" s="192"/>
      <c r="B666" s="191" t="s">
        <v>363</v>
      </c>
      <c r="C666" s="175">
        <v>0</v>
      </c>
      <c r="D666" s="175">
        <v>598</v>
      </c>
      <c r="E666" s="175"/>
      <c r="F666" s="175">
        <v>587</v>
      </c>
      <c r="G666" s="175">
        <v>406</v>
      </c>
      <c r="H666" s="176">
        <f t="shared" si="16"/>
        <v>0</v>
      </c>
      <c r="I666" s="176">
        <f t="shared" si="17"/>
        <v>0.67892976588628762</v>
      </c>
      <c r="J666" s="176">
        <f t="shared" si="18"/>
        <v>0</v>
      </c>
      <c r="K666" s="176">
        <f t="shared" si="19"/>
        <v>0.69165247018739351</v>
      </c>
      <c r="L666" s="185">
        <v>2120102</v>
      </c>
    </row>
    <row r="667" spans="1:12" s="170" customFormat="1" ht="20.25" customHeight="1">
      <c r="A667" s="192"/>
      <c r="B667" s="191" t="s">
        <v>364</v>
      </c>
      <c r="C667" s="175">
        <v>0</v>
      </c>
      <c r="D667" s="175">
        <v>0</v>
      </c>
      <c r="E667" s="175"/>
      <c r="F667" s="175">
        <v>0</v>
      </c>
      <c r="G667" s="175">
        <v>0</v>
      </c>
      <c r="H667" s="176">
        <f t="shared" si="16"/>
        <v>0</v>
      </c>
      <c r="I667" s="176">
        <f t="shared" si="17"/>
        <v>0</v>
      </c>
      <c r="J667" s="176">
        <f t="shared" si="18"/>
        <v>0</v>
      </c>
      <c r="K667" s="176">
        <f t="shared" si="19"/>
        <v>0</v>
      </c>
      <c r="L667" s="185">
        <v>2120103</v>
      </c>
    </row>
    <row r="668" spans="1:12" s="170" customFormat="1" ht="20.25" customHeight="1">
      <c r="A668" s="192"/>
      <c r="B668" s="191" t="s">
        <v>880</v>
      </c>
      <c r="C668" s="175">
        <v>0</v>
      </c>
      <c r="D668" s="175">
        <v>0</v>
      </c>
      <c r="E668" s="175"/>
      <c r="F668" s="175">
        <v>0</v>
      </c>
      <c r="G668" s="175">
        <v>0</v>
      </c>
      <c r="H668" s="176">
        <f t="shared" si="16"/>
        <v>0</v>
      </c>
      <c r="I668" s="176">
        <f t="shared" si="17"/>
        <v>0</v>
      </c>
      <c r="J668" s="176">
        <f t="shared" si="18"/>
        <v>0</v>
      </c>
      <c r="K668" s="176">
        <f t="shared" si="19"/>
        <v>0</v>
      </c>
      <c r="L668" s="185">
        <v>2120104</v>
      </c>
    </row>
    <row r="669" spans="1:12" s="170" customFormat="1" ht="20.25" customHeight="1">
      <c r="A669" s="192"/>
      <c r="B669" s="191" t="s">
        <v>881</v>
      </c>
      <c r="C669" s="175">
        <v>0</v>
      </c>
      <c r="D669" s="175">
        <v>0</v>
      </c>
      <c r="E669" s="175"/>
      <c r="F669" s="175">
        <v>0</v>
      </c>
      <c r="G669" s="175">
        <v>0</v>
      </c>
      <c r="H669" s="176">
        <f t="shared" si="16"/>
        <v>0</v>
      </c>
      <c r="I669" s="176">
        <f t="shared" si="17"/>
        <v>0</v>
      </c>
      <c r="J669" s="176">
        <f t="shared" si="18"/>
        <v>0</v>
      </c>
      <c r="K669" s="176">
        <f t="shared" si="19"/>
        <v>0</v>
      </c>
      <c r="L669" s="185">
        <v>2120105</v>
      </c>
    </row>
    <row r="670" spans="1:12" s="170" customFormat="1" ht="20.25" customHeight="1">
      <c r="A670" s="192"/>
      <c r="B670" s="191" t="s">
        <v>882</v>
      </c>
      <c r="C670" s="175">
        <v>0</v>
      </c>
      <c r="D670" s="175">
        <v>0</v>
      </c>
      <c r="E670" s="175"/>
      <c r="F670" s="175">
        <v>0</v>
      </c>
      <c r="G670" s="175">
        <v>0</v>
      </c>
      <c r="H670" s="176">
        <f t="shared" si="16"/>
        <v>0</v>
      </c>
      <c r="I670" s="176">
        <f t="shared" si="17"/>
        <v>0</v>
      </c>
      <c r="J670" s="176">
        <f t="shared" si="18"/>
        <v>0</v>
      </c>
      <c r="K670" s="176">
        <f t="shared" si="19"/>
        <v>0</v>
      </c>
      <c r="L670" s="185">
        <v>2120106</v>
      </c>
    </row>
    <row r="671" spans="1:12" s="170" customFormat="1" ht="20.25" customHeight="1">
      <c r="A671" s="192"/>
      <c r="B671" s="191" t="s">
        <v>883</v>
      </c>
      <c r="C671" s="175">
        <v>0</v>
      </c>
      <c r="D671" s="175">
        <v>0</v>
      </c>
      <c r="E671" s="175"/>
      <c r="F671" s="175">
        <v>0</v>
      </c>
      <c r="G671" s="175">
        <v>0</v>
      </c>
      <c r="H671" s="176">
        <f t="shared" si="16"/>
        <v>0</v>
      </c>
      <c r="I671" s="176">
        <f t="shared" si="17"/>
        <v>0</v>
      </c>
      <c r="J671" s="176">
        <f t="shared" si="18"/>
        <v>0</v>
      </c>
      <c r="K671" s="176">
        <f t="shared" si="19"/>
        <v>0</v>
      </c>
      <c r="L671" s="185">
        <v>2120107</v>
      </c>
    </row>
    <row r="672" spans="1:12" s="170" customFormat="1" ht="20.25" customHeight="1">
      <c r="A672" s="192"/>
      <c r="B672" s="191" t="s">
        <v>884</v>
      </c>
      <c r="C672" s="175">
        <v>0</v>
      </c>
      <c r="D672" s="175">
        <v>0</v>
      </c>
      <c r="E672" s="175"/>
      <c r="F672" s="175">
        <v>0</v>
      </c>
      <c r="G672" s="175">
        <v>0</v>
      </c>
      <c r="H672" s="176">
        <f t="shared" si="16"/>
        <v>0</v>
      </c>
      <c r="I672" s="176">
        <f t="shared" si="17"/>
        <v>0</v>
      </c>
      <c r="J672" s="176">
        <f t="shared" si="18"/>
        <v>0</v>
      </c>
      <c r="K672" s="176">
        <f t="shared" si="19"/>
        <v>0</v>
      </c>
      <c r="L672" s="185">
        <v>2120109</v>
      </c>
    </row>
    <row r="673" spans="1:12" s="170" customFormat="1" ht="20.25" customHeight="1">
      <c r="A673" s="192"/>
      <c r="B673" s="191" t="s">
        <v>885</v>
      </c>
      <c r="C673" s="175">
        <v>0</v>
      </c>
      <c r="D673" s="175">
        <v>0</v>
      </c>
      <c r="E673" s="175"/>
      <c r="F673" s="175">
        <v>0</v>
      </c>
      <c r="G673" s="175">
        <v>0</v>
      </c>
      <c r="H673" s="176">
        <f t="shared" si="16"/>
        <v>0</v>
      </c>
      <c r="I673" s="176">
        <f t="shared" si="17"/>
        <v>0</v>
      </c>
      <c r="J673" s="176">
        <f t="shared" si="18"/>
        <v>0</v>
      </c>
      <c r="K673" s="176">
        <f t="shared" si="19"/>
        <v>0</v>
      </c>
      <c r="L673" s="185">
        <v>2120110</v>
      </c>
    </row>
    <row r="674" spans="1:12" s="170" customFormat="1" ht="20.25" customHeight="1">
      <c r="A674" s="192"/>
      <c r="B674" s="191" t="s">
        <v>886</v>
      </c>
      <c r="C674" s="175">
        <v>0</v>
      </c>
      <c r="D674" s="175">
        <v>0</v>
      </c>
      <c r="E674" s="175"/>
      <c r="F674" s="175">
        <v>0</v>
      </c>
      <c r="G674" s="175">
        <v>0</v>
      </c>
      <c r="H674" s="176">
        <f t="shared" si="16"/>
        <v>0</v>
      </c>
      <c r="I674" s="176">
        <f t="shared" si="17"/>
        <v>0</v>
      </c>
      <c r="J674" s="176">
        <f t="shared" si="18"/>
        <v>0</v>
      </c>
      <c r="K674" s="176">
        <f t="shared" si="19"/>
        <v>0</v>
      </c>
      <c r="L674" s="185">
        <v>2120199</v>
      </c>
    </row>
    <row r="675" spans="1:12" s="170" customFormat="1" ht="20.25" customHeight="1">
      <c r="A675" s="192"/>
      <c r="B675" s="191" t="s">
        <v>887</v>
      </c>
      <c r="C675" s="175">
        <v>0</v>
      </c>
      <c r="D675" s="175"/>
      <c r="E675" s="175"/>
      <c r="F675" s="175">
        <v>41</v>
      </c>
      <c r="G675" s="175"/>
      <c r="H675" s="176">
        <f t="shared" si="16"/>
        <v>0</v>
      </c>
      <c r="I675" s="176">
        <f t="shared" si="17"/>
        <v>0</v>
      </c>
      <c r="J675" s="176">
        <f t="shared" si="18"/>
        <v>0</v>
      </c>
      <c r="K675" s="176">
        <f t="shared" si="19"/>
        <v>0</v>
      </c>
      <c r="L675" s="185">
        <v>21202</v>
      </c>
    </row>
    <row r="676" spans="1:12" s="170" customFormat="1" ht="20.25" customHeight="1">
      <c r="A676" s="192"/>
      <c r="B676" s="191" t="s">
        <v>888</v>
      </c>
      <c r="C676" s="175">
        <v>0</v>
      </c>
      <c r="D676" s="175"/>
      <c r="E676" s="175"/>
      <c r="F676" s="175">
        <v>41</v>
      </c>
      <c r="G676" s="175"/>
      <c r="H676" s="176">
        <f t="shared" si="16"/>
        <v>0</v>
      </c>
      <c r="I676" s="176">
        <f t="shared" si="17"/>
        <v>0</v>
      </c>
      <c r="J676" s="176">
        <f t="shared" si="18"/>
        <v>0</v>
      </c>
      <c r="K676" s="176">
        <f t="shared" si="19"/>
        <v>0</v>
      </c>
      <c r="L676" s="185">
        <v>2120201</v>
      </c>
    </row>
    <row r="677" spans="1:12" s="170" customFormat="1" ht="20.25" customHeight="1">
      <c r="A677" s="192"/>
      <c r="B677" s="191" t="s">
        <v>889</v>
      </c>
      <c r="C677" s="175">
        <v>0</v>
      </c>
      <c r="D677" s="175">
        <v>122</v>
      </c>
      <c r="E677" s="175"/>
      <c r="F677" s="175">
        <v>30</v>
      </c>
      <c r="G677" s="175">
        <v>197</v>
      </c>
      <c r="H677" s="176">
        <f t="shared" si="16"/>
        <v>0</v>
      </c>
      <c r="I677" s="176">
        <f t="shared" si="17"/>
        <v>1.6147540983606556</v>
      </c>
      <c r="J677" s="176">
        <f t="shared" si="18"/>
        <v>0</v>
      </c>
      <c r="K677" s="176">
        <f t="shared" si="19"/>
        <v>6.5666666666666664</v>
      </c>
      <c r="L677" s="185">
        <v>21203</v>
      </c>
    </row>
    <row r="678" spans="1:12" s="170" customFormat="1" ht="20.25" customHeight="1">
      <c r="A678" s="192"/>
      <c r="B678" s="191" t="s">
        <v>890</v>
      </c>
      <c r="C678" s="175">
        <v>0</v>
      </c>
      <c r="D678" s="175">
        <v>122</v>
      </c>
      <c r="E678" s="175"/>
      <c r="F678" s="175">
        <v>30</v>
      </c>
      <c r="G678" s="175">
        <v>197</v>
      </c>
      <c r="H678" s="176">
        <f t="shared" si="16"/>
        <v>0</v>
      </c>
      <c r="I678" s="176">
        <f t="shared" si="17"/>
        <v>1.6147540983606556</v>
      </c>
      <c r="J678" s="176">
        <f t="shared" si="18"/>
        <v>0</v>
      </c>
      <c r="K678" s="176">
        <f t="shared" si="19"/>
        <v>6.5666666666666664</v>
      </c>
      <c r="L678" s="185">
        <v>2120303</v>
      </c>
    </row>
    <row r="679" spans="1:12" s="170" customFormat="1" ht="20.25" customHeight="1">
      <c r="A679" s="192"/>
      <c r="B679" s="191" t="s">
        <v>891</v>
      </c>
      <c r="C679" s="175">
        <v>0</v>
      </c>
      <c r="D679" s="175"/>
      <c r="E679" s="175"/>
      <c r="F679" s="175"/>
      <c r="G679" s="175">
        <v>0</v>
      </c>
      <c r="H679" s="176">
        <f t="shared" si="16"/>
        <v>0</v>
      </c>
      <c r="I679" s="176">
        <f t="shared" si="17"/>
        <v>0</v>
      </c>
      <c r="J679" s="176">
        <f t="shared" si="18"/>
        <v>0</v>
      </c>
      <c r="K679" s="176">
        <f t="shared" si="19"/>
        <v>0</v>
      </c>
      <c r="L679" s="185">
        <v>2120399</v>
      </c>
    </row>
    <row r="680" spans="1:12" s="170" customFormat="1" ht="20.25" customHeight="1">
      <c r="A680" s="192"/>
      <c r="B680" s="191" t="s">
        <v>892</v>
      </c>
      <c r="C680" s="175">
        <v>0</v>
      </c>
      <c r="D680" s="175"/>
      <c r="E680" s="175"/>
      <c r="F680" s="175">
        <v>52</v>
      </c>
      <c r="G680" s="175"/>
      <c r="H680" s="176">
        <f t="shared" si="16"/>
        <v>0</v>
      </c>
      <c r="I680" s="176">
        <f t="shared" si="17"/>
        <v>0</v>
      </c>
      <c r="J680" s="176">
        <f t="shared" si="18"/>
        <v>0</v>
      </c>
      <c r="K680" s="176">
        <f t="shared" si="19"/>
        <v>0</v>
      </c>
      <c r="L680" s="185">
        <v>21205</v>
      </c>
    </row>
    <row r="681" spans="1:12" s="170" customFormat="1" ht="20.25" customHeight="1">
      <c r="A681" s="192"/>
      <c r="B681" s="191" t="s">
        <v>893</v>
      </c>
      <c r="C681" s="175">
        <v>0</v>
      </c>
      <c r="D681" s="175"/>
      <c r="E681" s="175"/>
      <c r="F681" s="175">
        <v>52</v>
      </c>
      <c r="G681" s="175"/>
      <c r="H681" s="176">
        <f t="shared" si="16"/>
        <v>0</v>
      </c>
      <c r="I681" s="176">
        <f t="shared" si="17"/>
        <v>0</v>
      </c>
      <c r="J681" s="176">
        <f t="shared" si="18"/>
        <v>0</v>
      </c>
      <c r="K681" s="176">
        <f t="shared" si="19"/>
        <v>0</v>
      </c>
      <c r="L681" s="185">
        <v>2120501</v>
      </c>
    </row>
    <row r="682" spans="1:12" s="170" customFormat="1" ht="20.25" customHeight="1">
      <c r="A682" s="192"/>
      <c r="B682" s="191" t="s">
        <v>894</v>
      </c>
      <c r="C682" s="175">
        <v>0</v>
      </c>
      <c r="D682" s="175"/>
      <c r="E682" s="175"/>
      <c r="F682" s="175"/>
      <c r="G682" s="175"/>
      <c r="H682" s="176">
        <f t="shared" si="16"/>
        <v>0</v>
      </c>
      <c r="I682" s="176">
        <f t="shared" si="17"/>
        <v>0</v>
      </c>
      <c r="J682" s="176">
        <f t="shared" si="18"/>
        <v>0</v>
      </c>
      <c r="K682" s="176">
        <f t="shared" si="19"/>
        <v>0</v>
      </c>
      <c r="L682" s="185">
        <v>21206</v>
      </c>
    </row>
    <row r="683" spans="1:12" s="170" customFormat="1" ht="20.25" customHeight="1">
      <c r="A683" s="192"/>
      <c r="B683" s="191" t="s">
        <v>895</v>
      </c>
      <c r="C683" s="175">
        <v>0</v>
      </c>
      <c r="D683" s="175"/>
      <c r="E683" s="175"/>
      <c r="F683" s="175"/>
      <c r="G683" s="175"/>
      <c r="H683" s="176">
        <f t="shared" si="16"/>
        <v>0</v>
      </c>
      <c r="I683" s="176">
        <f t="shared" si="17"/>
        <v>0</v>
      </c>
      <c r="J683" s="176">
        <f t="shared" si="18"/>
        <v>0</v>
      </c>
      <c r="K683" s="176">
        <f t="shared" si="19"/>
        <v>0</v>
      </c>
      <c r="L683" s="185">
        <v>2120601</v>
      </c>
    </row>
    <row r="684" spans="1:12" s="170" customFormat="1" ht="20.25" customHeight="1">
      <c r="A684" s="192"/>
      <c r="B684" s="191" t="s">
        <v>896</v>
      </c>
      <c r="C684" s="175">
        <v>0</v>
      </c>
      <c r="D684" s="175"/>
      <c r="E684" s="175"/>
      <c r="F684" s="175">
        <v>10</v>
      </c>
      <c r="G684" s="175"/>
      <c r="H684" s="176">
        <f t="shared" si="16"/>
        <v>0</v>
      </c>
      <c r="I684" s="176">
        <f t="shared" si="17"/>
        <v>0</v>
      </c>
      <c r="J684" s="176">
        <f t="shared" si="18"/>
        <v>0</v>
      </c>
      <c r="K684" s="176">
        <f t="shared" si="19"/>
        <v>0</v>
      </c>
      <c r="L684" s="185">
        <v>21299</v>
      </c>
    </row>
    <row r="685" spans="1:12" s="170" customFormat="1" ht="20.25" customHeight="1">
      <c r="A685" s="192"/>
      <c r="B685" s="191" t="s">
        <v>897</v>
      </c>
      <c r="C685" s="175">
        <v>0</v>
      </c>
      <c r="D685" s="175"/>
      <c r="E685" s="175"/>
      <c r="F685" s="175">
        <v>10</v>
      </c>
      <c r="G685" s="175"/>
      <c r="H685" s="176">
        <f t="shared" si="16"/>
        <v>0</v>
      </c>
      <c r="I685" s="176">
        <f t="shared" si="17"/>
        <v>0</v>
      </c>
      <c r="J685" s="176">
        <f t="shared" si="18"/>
        <v>0</v>
      </c>
      <c r="K685" s="176">
        <f t="shared" si="19"/>
        <v>0</v>
      </c>
      <c r="L685" s="185">
        <v>2129999</v>
      </c>
    </row>
    <row r="686" spans="1:12" s="170" customFormat="1" ht="20.25" customHeight="1">
      <c r="A686" s="190" t="s">
        <v>898</v>
      </c>
      <c r="B686" s="191" t="s">
        <v>319</v>
      </c>
      <c r="C686" s="175">
        <v>0</v>
      </c>
      <c r="D686" s="175">
        <v>53017</v>
      </c>
      <c r="E686" s="175"/>
      <c r="F686" s="175">
        <v>52296</v>
      </c>
      <c r="G686" s="175">
        <v>53009</v>
      </c>
      <c r="H686" s="176">
        <f t="shared" si="16"/>
        <v>0</v>
      </c>
      <c r="I686" s="176">
        <f t="shared" si="17"/>
        <v>0.99984910500405533</v>
      </c>
      <c r="J686" s="176">
        <f t="shared" si="18"/>
        <v>0</v>
      </c>
      <c r="K686" s="176">
        <f t="shared" si="19"/>
        <v>1.0136339299372801</v>
      </c>
      <c r="L686" s="185">
        <v>213</v>
      </c>
    </row>
    <row r="687" spans="1:12" s="170" customFormat="1" ht="20.25" customHeight="1">
      <c r="A687" s="192"/>
      <c r="B687" s="191" t="s">
        <v>899</v>
      </c>
      <c r="C687" s="175">
        <v>0</v>
      </c>
      <c r="D687" s="175">
        <v>12386</v>
      </c>
      <c r="E687" s="175"/>
      <c r="F687" s="175">
        <v>14054</v>
      </c>
      <c r="G687" s="175">
        <v>16476</v>
      </c>
      <c r="H687" s="176">
        <f t="shared" si="16"/>
        <v>0</v>
      </c>
      <c r="I687" s="176">
        <f t="shared" si="17"/>
        <v>1.3302115291458099</v>
      </c>
      <c r="J687" s="176">
        <f t="shared" si="18"/>
        <v>0</v>
      </c>
      <c r="K687" s="176">
        <f t="shared" si="19"/>
        <v>1.1723352782126084</v>
      </c>
      <c r="L687" s="185">
        <v>21301</v>
      </c>
    </row>
    <row r="688" spans="1:12" s="170" customFormat="1" ht="20.25" customHeight="1">
      <c r="A688" s="192"/>
      <c r="B688" s="191" t="s">
        <v>362</v>
      </c>
      <c r="C688" s="175">
        <v>0</v>
      </c>
      <c r="D688" s="175">
        <v>1510</v>
      </c>
      <c r="E688" s="175"/>
      <c r="F688" s="175">
        <v>1508</v>
      </c>
      <c r="G688" s="175">
        <v>1418</v>
      </c>
      <c r="H688" s="176">
        <f t="shared" si="16"/>
        <v>0</v>
      </c>
      <c r="I688" s="176">
        <f t="shared" si="17"/>
        <v>0.93907284768211918</v>
      </c>
      <c r="J688" s="176">
        <f t="shared" si="18"/>
        <v>0</v>
      </c>
      <c r="K688" s="176">
        <f t="shared" si="19"/>
        <v>0.94031830238726788</v>
      </c>
      <c r="L688" s="185">
        <v>2130101</v>
      </c>
    </row>
    <row r="689" spans="1:12" s="170" customFormat="1" ht="20.25" customHeight="1">
      <c r="A689" s="192"/>
      <c r="B689" s="191" t="s">
        <v>363</v>
      </c>
      <c r="C689" s="175">
        <v>0</v>
      </c>
      <c r="D689" s="175">
        <v>50</v>
      </c>
      <c r="E689" s="175"/>
      <c r="F689" s="175">
        <v>54</v>
      </c>
      <c r="G689" s="175">
        <v>53</v>
      </c>
      <c r="H689" s="176">
        <f t="shared" si="16"/>
        <v>0</v>
      </c>
      <c r="I689" s="176">
        <f t="shared" si="17"/>
        <v>1.06</v>
      </c>
      <c r="J689" s="176">
        <f t="shared" si="18"/>
        <v>0</v>
      </c>
      <c r="K689" s="176">
        <f t="shared" si="19"/>
        <v>0.98148148148148151</v>
      </c>
      <c r="L689" s="185">
        <v>2130102</v>
      </c>
    </row>
    <row r="690" spans="1:12" s="170" customFormat="1" ht="20.25" customHeight="1">
      <c r="A690" s="192"/>
      <c r="B690" s="191" t="s">
        <v>364</v>
      </c>
      <c r="C690" s="175">
        <v>0</v>
      </c>
      <c r="D690" s="175">
        <v>0</v>
      </c>
      <c r="E690" s="175"/>
      <c r="F690" s="175">
        <v>0</v>
      </c>
      <c r="G690" s="175">
        <v>0</v>
      </c>
      <c r="H690" s="176">
        <f t="shared" si="16"/>
        <v>0</v>
      </c>
      <c r="I690" s="176">
        <f t="shared" si="17"/>
        <v>0</v>
      </c>
      <c r="J690" s="176">
        <f t="shared" si="18"/>
        <v>0</v>
      </c>
      <c r="K690" s="176">
        <f t="shared" si="19"/>
        <v>0</v>
      </c>
      <c r="L690" s="185">
        <v>2130103</v>
      </c>
    </row>
    <row r="691" spans="1:12" s="170" customFormat="1" ht="20.25" customHeight="1">
      <c r="A691" s="192"/>
      <c r="B691" s="191" t="s">
        <v>371</v>
      </c>
      <c r="C691" s="175">
        <v>0</v>
      </c>
      <c r="D691" s="175">
        <v>1800</v>
      </c>
      <c r="E691" s="175"/>
      <c r="F691" s="175">
        <v>1798</v>
      </c>
      <c r="G691" s="175">
        <v>1856</v>
      </c>
      <c r="H691" s="176">
        <f t="shared" si="16"/>
        <v>0</v>
      </c>
      <c r="I691" s="176">
        <f t="shared" si="17"/>
        <v>1.0311111111111111</v>
      </c>
      <c r="J691" s="176">
        <f t="shared" si="18"/>
        <v>0</v>
      </c>
      <c r="K691" s="176">
        <f t="shared" si="19"/>
        <v>1.032258064516129</v>
      </c>
      <c r="L691" s="185">
        <v>2130104</v>
      </c>
    </row>
    <row r="692" spans="1:12" s="170" customFormat="1" ht="20.25" customHeight="1">
      <c r="A692" s="192"/>
      <c r="B692" s="191" t="s">
        <v>900</v>
      </c>
      <c r="C692" s="175">
        <v>0</v>
      </c>
      <c r="D692" s="175">
        <v>0</v>
      </c>
      <c r="E692" s="175"/>
      <c r="F692" s="175">
        <v>0</v>
      </c>
      <c r="G692" s="175">
        <v>0</v>
      </c>
      <c r="H692" s="176">
        <f t="shared" si="16"/>
        <v>0</v>
      </c>
      <c r="I692" s="176">
        <f t="shared" si="17"/>
        <v>0</v>
      </c>
      <c r="J692" s="176">
        <f t="shared" si="18"/>
        <v>0</v>
      </c>
      <c r="K692" s="176">
        <f t="shared" si="19"/>
        <v>0</v>
      </c>
      <c r="L692" s="185">
        <v>2130105</v>
      </c>
    </row>
    <row r="693" spans="1:12" s="170" customFormat="1" ht="20.25" customHeight="1">
      <c r="A693" s="192"/>
      <c r="B693" s="191" t="s">
        <v>901</v>
      </c>
      <c r="C693" s="175">
        <v>0</v>
      </c>
      <c r="D693" s="175">
        <v>380</v>
      </c>
      <c r="E693" s="175"/>
      <c r="F693" s="175">
        <v>379</v>
      </c>
      <c r="G693" s="175">
        <v>543</v>
      </c>
      <c r="H693" s="176">
        <f t="shared" si="16"/>
        <v>0</v>
      </c>
      <c r="I693" s="176">
        <f t="shared" si="17"/>
        <v>1.4289473684210525</v>
      </c>
      <c r="J693" s="176">
        <f t="shared" si="18"/>
        <v>0</v>
      </c>
      <c r="K693" s="176">
        <f t="shared" si="19"/>
        <v>1.432717678100264</v>
      </c>
      <c r="L693" s="185">
        <v>2130106</v>
      </c>
    </row>
    <row r="694" spans="1:12" s="170" customFormat="1" ht="20.25" customHeight="1">
      <c r="A694" s="192"/>
      <c r="B694" s="191" t="s">
        <v>902</v>
      </c>
      <c r="C694" s="175">
        <v>0</v>
      </c>
      <c r="D694" s="175">
        <v>300</v>
      </c>
      <c r="E694" s="175"/>
      <c r="F694" s="175">
        <v>299</v>
      </c>
      <c r="G694" s="175">
        <v>249</v>
      </c>
      <c r="H694" s="176">
        <f t="shared" si="16"/>
        <v>0</v>
      </c>
      <c r="I694" s="176">
        <f t="shared" si="17"/>
        <v>0.83</v>
      </c>
      <c r="J694" s="176">
        <f t="shared" si="18"/>
        <v>0</v>
      </c>
      <c r="K694" s="176">
        <f t="shared" si="19"/>
        <v>0.83277591973244147</v>
      </c>
      <c r="L694" s="185">
        <v>2130108</v>
      </c>
    </row>
    <row r="695" spans="1:12" s="170" customFormat="1" ht="20.25" customHeight="1">
      <c r="A695" s="192"/>
      <c r="B695" s="191" t="s">
        <v>903</v>
      </c>
      <c r="C695" s="175">
        <v>0</v>
      </c>
      <c r="D695" s="175">
        <v>10</v>
      </c>
      <c r="E695" s="175"/>
      <c r="F695" s="175">
        <v>10</v>
      </c>
      <c r="G695" s="175">
        <v>50</v>
      </c>
      <c r="H695" s="176">
        <f t="shared" si="16"/>
        <v>0</v>
      </c>
      <c r="I695" s="176">
        <f t="shared" si="17"/>
        <v>5</v>
      </c>
      <c r="J695" s="176">
        <f t="shared" si="18"/>
        <v>0</v>
      </c>
      <c r="K695" s="176">
        <f t="shared" si="19"/>
        <v>5</v>
      </c>
      <c r="L695" s="185">
        <v>2130109</v>
      </c>
    </row>
    <row r="696" spans="1:12" s="170" customFormat="1" ht="20.25" customHeight="1">
      <c r="A696" s="192"/>
      <c r="B696" s="191" t="s">
        <v>904</v>
      </c>
      <c r="C696" s="175">
        <v>0</v>
      </c>
      <c r="D696" s="175">
        <v>0</v>
      </c>
      <c r="E696" s="175"/>
      <c r="F696" s="175">
        <v>0</v>
      </c>
      <c r="G696" s="175">
        <v>0</v>
      </c>
      <c r="H696" s="176">
        <f t="shared" si="16"/>
        <v>0</v>
      </c>
      <c r="I696" s="176">
        <f t="shared" si="17"/>
        <v>0</v>
      </c>
      <c r="J696" s="176">
        <f t="shared" si="18"/>
        <v>0</v>
      </c>
      <c r="K696" s="176">
        <f t="shared" si="19"/>
        <v>0</v>
      </c>
      <c r="L696" s="185">
        <v>2130110</v>
      </c>
    </row>
    <row r="697" spans="1:12" s="170" customFormat="1" ht="20.25" customHeight="1">
      <c r="A697" s="192"/>
      <c r="B697" s="191" t="s">
        <v>905</v>
      </c>
      <c r="C697" s="175">
        <v>0</v>
      </c>
      <c r="D697" s="175">
        <v>2</v>
      </c>
      <c r="E697" s="175"/>
      <c r="F697" s="175">
        <v>2</v>
      </c>
      <c r="G697" s="175">
        <v>6</v>
      </c>
      <c r="H697" s="176">
        <f t="shared" si="16"/>
        <v>0</v>
      </c>
      <c r="I697" s="176">
        <f t="shared" si="17"/>
        <v>3</v>
      </c>
      <c r="J697" s="176">
        <f t="shared" si="18"/>
        <v>0</v>
      </c>
      <c r="K697" s="176">
        <f t="shared" si="19"/>
        <v>3</v>
      </c>
      <c r="L697" s="185">
        <v>2130111</v>
      </c>
    </row>
    <row r="698" spans="1:12" s="170" customFormat="1" ht="20.25" customHeight="1">
      <c r="A698" s="192"/>
      <c r="B698" s="191" t="s">
        <v>906</v>
      </c>
      <c r="C698" s="175">
        <v>0</v>
      </c>
      <c r="D698" s="175">
        <v>0</v>
      </c>
      <c r="E698" s="175"/>
      <c r="F698" s="175">
        <v>0</v>
      </c>
      <c r="G698" s="175">
        <v>0</v>
      </c>
      <c r="H698" s="176">
        <f t="shared" si="16"/>
        <v>0</v>
      </c>
      <c r="I698" s="176">
        <f t="shared" si="17"/>
        <v>0</v>
      </c>
      <c r="J698" s="176">
        <f t="shared" si="18"/>
        <v>0</v>
      </c>
      <c r="K698" s="176">
        <f t="shared" si="19"/>
        <v>0</v>
      </c>
      <c r="L698" s="185">
        <v>2130112</v>
      </c>
    </row>
    <row r="699" spans="1:12" s="170" customFormat="1" ht="20.25" customHeight="1">
      <c r="A699" s="192"/>
      <c r="B699" s="191" t="s">
        <v>907</v>
      </c>
      <c r="C699" s="175">
        <v>0</v>
      </c>
      <c r="D699" s="175">
        <v>0</v>
      </c>
      <c r="E699" s="175"/>
      <c r="F699" s="175">
        <v>0</v>
      </c>
      <c r="G699" s="175">
        <v>0</v>
      </c>
      <c r="H699" s="176">
        <f t="shared" si="16"/>
        <v>0</v>
      </c>
      <c r="I699" s="176">
        <f t="shared" si="17"/>
        <v>0</v>
      </c>
      <c r="J699" s="176">
        <f t="shared" si="18"/>
        <v>0</v>
      </c>
      <c r="K699" s="176">
        <f t="shared" si="19"/>
        <v>0</v>
      </c>
      <c r="L699" s="185">
        <v>2130114</v>
      </c>
    </row>
    <row r="700" spans="1:12" s="170" customFormat="1" ht="20.25" customHeight="1">
      <c r="A700" s="192"/>
      <c r="B700" s="191" t="s">
        <v>908</v>
      </c>
      <c r="C700" s="175">
        <v>0</v>
      </c>
      <c r="D700" s="175">
        <v>0</v>
      </c>
      <c r="E700" s="175"/>
      <c r="F700" s="175">
        <v>0</v>
      </c>
      <c r="G700" s="175">
        <v>18</v>
      </c>
      <c r="H700" s="176">
        <f t="shared" si="16"/>
        <v>0</v>
      </c>
      <c r="I700" s="176">
        <f t="shared" si="17"/>
        <v>0</v>
      </c>
      <c r="J700" s="176">
        <f t="shared" si="18"/>
        <v>0</v>
      </c>
      <c r="K700" s="176">
        <f t="shared" si="19"/>
        <v>0</v>
      </c>
      <c r="L700" s="185">
        <v>2130119</v>
      </c>
    </row>
    <row r="701" spans="1:12" s="170" customFormat="1" ht="20.25" customHeight="1">
      <c r="A701" s="192"/>
      <c r="B701" s="191" t="s">
        <v>909</v>
      </c>
      <c r="C701" s="175">
        <v>0</v>
      </c>
      <c r="D701" s="175">
        <v>0</v>
      </c>
      <c r="E701" s="175"/>
      <c r="F701" s="175">
        <v>0</v>
      </c>
      <c r="G701" s="175">
        <v>169</v>
      </c>
      <c r="H701" s="176">
        <f t="shared" si="16"/>
        <v>0</v>
      </c>
      <c r="I701" s="176">
        <f t="shared" si="17"/>
        <v>0</v>
      </c>
      <c r="J701" s="176">
        <f t="shared" si="18"/>
        <v>0</v>
      </c>
      <c r="K701" s="176">
        <f t="shared" si="19"/>
        <v>0</v>
      </c>
      <c r="L701" s="185">
        <v>2130120</v>
      </c>
    </row>
    <row r="702" spans="1:12" s="170" customFormat="1" ht="20.25" customHeight="1">
      <c r="A702" s="192"/>
      <c r="B702" s="191" t="s">
        <v>910</v>
      </c>
      <c r="C702" s="175">
        <v>0</v>
      </c>
      <c r="D702" s="175">
        <v>0</v>
      </c>
      <c r="E702" s="175"/>
      <c r="F702" s="175">
        <v>0</v>
      </c>
      <c r="G702" s="175">
        <v>0</v>
      </c>
      <c r="H702" s="176">
        <f t="shared" si="16"/>
        <v>0</v>
      </c>
      <c r="I702" s="176">
        <f t="shared" si="17"/>
        <v>0</v>
      </c>
      <c r="J702" s="176">
        <f t="shared" si="18"/>
        <v>0</v>
      </c>
      <c r="K702" s="176">
        <f t="shared" si="19"/>
        <v>0</v>
      </c>
      <c r="L702" s="185">
        <v>2130121</v>
      </c>
    </row>
    <row r="703" spans="1:12" s="170" customFormat="1" ht="20.25" customHeight="1">
      <c r="A703" s="192"/>
      <c r="B703" s="191" t="s">
        <v>911</v>
      </c>
      <c r="C703" s="175">
        <v>0</v>
      </c>
      <c r="D703" s="175">
        <v>800</v>
      </c>
      <c r="E703" s="175"/>
      <c r="F703" s="175">
        <v>799</v>
      </c>
      <c r="G703" s="175">
        <v>6073</v>
      </c>
      <c r="H703" s="176">
        <f t="shared" si="16"/>
        <v>0</v>
      </c>
      <c r="I703" s="176">
        <f t="shared" si="17"/>
        <v>7.5912499999999996</v>
      </c>
      <c r="J703" s="176">
        <f t="shared" si="18"/>
        <v>0</v>
      </c>
      <c r="K703" s="176">
        <f t="shared" si="19"/>
        <v>7.6007509386733414</v>
      </c>
      <c r="L703" s="185">
        <v>2130122</v>
      </c>
    </row>
    <row r="704" spans="1:12" s="170" customFormat="1" ht="20.25" customHeight="1">
      <c r="A704" s="192"/>
      <c r="B704" s="191" t="s">
        <v>912</v>
      </c>
      <c r="C704" s="175">
        <v>0</v>
      </c>
      <c r="D704" s="175">
        <v>10</v>
      </c>
      <c r="E704" s="175"/>
      <c r="F704" s="175">
        <v>11</v>
      </c>
      <c r="G704" s="175">
        <v>0</v>
      </c>
      <c r="H704" s="176">
        <f t="shared" si="16"/>
        <v>0</v>
      </c>
      <c r="I704" s="176">
        <f t="shared" si="17"/>
        <v>0</v>
      </c>
      <c r="J704" s="176">
        <f t="shared" si="18"/>
        <v>0</v>
      </c>
      <c r="K704" s="176">
        <f t="shared" si="19"/>
        <v>0</v>
      </c>
      <c r="L704" s="185">
        <v>2130124</v>
      </c>
    </row>
    <row r="705" spans="1:12" s="170" customFormat="1" ht="20.25" customHeight="1">
      <c r="A705" s="192"/>
      <c r="B705" s="191" t="s">
        <v>913</v>
      </c>
      <c r="C705" s="175">
        <v>0</v>
      </c>
      <c r="D705" s="175">
        <v>1381</v>
      </c>
      <c r="E705" s="175"/>
      <c r="F705" s="175">
        <v>3050</v>
      </c>
      <c r="G705" s="175">
        <v>0</v>
      </c>
      <c r="H705" s="176">
        <f t="shared" si="16"/>
        <v>0</v>
      </c>
      <c r="I705" s="176">
        <f t="shared" si="17"/>
        <v>0</v>
      </c>
      <c r="J705" s="176">
        <f t="shared" si="18"/>
        <v>0</v>
      </c>
      <c r="K705" s="176">
        <f t="shared" si="19"/>
        <v>0</v>
      </c>
      <c r="L705" s="185">
        <v>2130125</v>
      </c>
    </row>
    <row r="706" spans="1:12" s="170" customFormat="1" ht="20.25" customHeight="1">
      <c r="A706" s="192"/>
      <c r="B706" s="191" t="s">
        <v>914</v>
      </c>
      <c r="C706" s="175">
        <v>0</v>
      </c>
      <c r="D706" s="175">
        <v>550</v>
      </c>
      <c r="E706" s="175"/>
      <c r="F706" s="175">
        <v>548</v>
      </c>
      <c r="G706" s="175">
        <v>573</v>
      </c>
      <c r="H706" s="176">
        <f t="shared" si="16"/>
        <v>0</v>
      </c>
      <c r="I706" s="176">
        <f t="shared" si="17"/>
        <v>1.0418181818181818</v>
      </c>
      <c r="J706" s="176">
        <f t="shared" si="18"/>
        <v>0</v>
      </c>
      <c r="K706" s="176">
        <f t="shared" si="19"/>
        <v>1.0456204379562044</v>
      </c>
      <c r="L706" s="185">
        <v>2130126</v>
      </c>
    </row>
    <row r="707" spans="1:12" s="170" customFormat="1" ht="20.25" customHeight="1">
      <c r="A707" s="192"/>
      <c r="B707" s="191" t="s">
        <v>915</v>
      </c>
      <c r="C707" s="175">
        <v>0</v>
      </c>
      <c r="D707" s="175">
        <v>510</v>
      </c>
      <c r="E707" s="175"/>
      <c r="F707" s="175">
        <v>508</v>
      </c>
      <c r="G707" s="175">
        <v>798</v>
      </c>
      <c r="H707" s="176">
        <f t="shared" si="16"/>
        <v>0</v>
      </c>
      <c r="I707" s="176">
        <f t="shared" si="17"/>
        <v>1.5647058823529412</v>
      </c>
      <c r="J707" s="176">
        <f t="shared" si="18"/>
        <v>0</v>
      </c>
      <c r="K707" s="176">
        <f t="shared" si="19"/>
        <v>1.5708661417322836</v>
      </c>
      <c r="L707" s="185">
        <v>2130135</v>
      </c>
    </row>
    <row r="708" spans="1:12" s="170" customFormat="1" ht="20.25" customHeight="1">
      <c r="A708" s="192"/>
      <c r="B708" s="191" t="s">
        <v>916</v>
      </c>
      <c r="C708" s="175">
        <v>0</v>
      </c>
      <c r="D708" s="175">
        <v>0</v>
      </c>
      <c r="E708" s="175"/>
      <c r="F708" s="175">
        <v>0</v>
      </c>
      <c r="G708" s="175">
        <v>0</v>
      </c>
      <c r="H708" s="176">
        <f t="shared" si="16"/>
        <v>0</v>
      </c>
      <c r="I708" s="176">
        <f t="shared" si="17"/>
        <v>0</v>
      </c>
      <c r="J708" s="176">
        <f t="shared" si="18"/>
        <v>0</v>
      </c>
      <c r="K708" s="176">
        <f t="shared" si="19"/>
        <v>0</v>
      </c>
      <c r="L708" s="185">
        <v>2130142</v>
      </c>
    </row>
    <row r="709" spans="1:12" s="170" customFormat="1" ht="20.25" customHeight="1">
      <c r="A709" s="192"/>
      <c r="B709" s="191" t="s">
        <v>917</v>
      </c>
      <c r="C709" s="175">
        <v>0</v>
      </c>
      <c r="D709" s="175">
        <v>350</v>
      </c>
      <c r="E709" s="175"/>
      <c r="F709" s="175">
        <v>354</v>
      </c>
      <c r="G709" s="175">
        <v>148</v>
      </c>
      <c r="H709" s="176">
        <f t="shared" si="16"/>
        <v>0</v>
      </c>
      <c r="I709" s="176">
        <f t="shared" si="17"/>
        <v>0.42285714285714288</v>
      </c>
      <c r="J709" s="176">
        <f t="shared" si="18"/>
        <v>0</v>
      </c>
      <c r="K709" s="176">
        <f t="shared" si="19"/>
        <v>0.41807909604519772</v>
      </c>
      <c r="L709" s="185">
        <v>2130148</v>
      </c>
    </row>
    <row r="710" spans="1:12" s="170" customFormat="1" ht="20.25" customHeight="1">
      <c r="A710" s="192"/>
      <c r="B710" s="191" t="s">
        <v>918</v>
      </c>
      <c r="C710" s="175">
        <v>0</v>
      </c>
      <c r="D710" s="175">
        <v>0</v>
      </c>
      <c r="E710" s="175"/>
      <c r="F710" s="175">
        <v>0</v>
      </c>
      <c r="G710" s="175">
        <v>0</v>
      </c>
      <c r="H710" s="176">
        <f t="shared" si="16"/>
        <v>0</v>
      </c>
      <c r="I710" s="176">
        <f t="shared" si="17"/>
        <v>0</v>
      </c>
      <c r="J710" s="176">
        <f t="shared" si="18"/>
        <v>0</v>
      </c>
      <c r="K710" s="176">
        <f t="shared" si="19"/>
        <v>0</v>
      </c>
      <c r="L710" s="185">
        <v>2130152</v>
      </c>
    </row>
    <row r="711" spans="1:12" s="170" customFormat="1" ht="20.25" customHeight="1">
      <c r="A711" s="192"/>
      <c r="B711" s="191" t="s">
        <v>919</v>
      </c>
      <c r="C711" s="175">
        <v>0</v>
      </c>
      <c r="D711" s="175">
        <v>4730</v>
      </c>
      <c r="E711" s="175"/>
      <c r="F711" s="175">
        <v>4731</v>
      </c>
      <c r="G711" s="175">
        <v>4517</v>
      </c>
      <c r="H711" s="176">
        <f t="shared" si="16"/>
        <v>0</v>
      </c>
      <c r="I711" s="176">
        <f t="shared" si="17"/>
        <v>0.95496828752642704</v>
      </c>
      <c r="J711" s="176">
        <f t="shared" si="18"/>
        <v>0</v>
      </c>
      <c r="K711" s="176">
        <f t="shared" si="19"/>
        <v>0.95476643415768336</v>
      </c>
      <c r="L711" s="185">
        <v>2130153</v>
      </c>
    </row>
    <row r="712" spans="1:12" s="170" customFormat="1" ht="20.25" customHeight="1">
      <c r="A712" s="192"/>
      <c r="B712" s="191" t="s">
        <v>920</v>
      </c>
      <c r="C712" s="175">
        <v>0</v>
      </c>
      <c r="D712" s="175">
        <v>3</v>
      </c>
      <c r="E712" s="175"/>
      <c r="F712" s="175">
        <v>3</v>
      </c>
      <c r="G712" s="175">
        <v>5</v>
      </c>
      <c r="H712" s="176">
        <f t="shared" si="16"/>
        <v>0</v>
      </c>
      <c r="I712" s="176">
        <f t="shared" si="17"/>
        <v>1.6666666666666667</v>
      </c>
      <c r="J712" s="176">
        <f t="shared" si="18"/>
        <v>0</v>
      </c>
      <c r="K712" s="176">
        <f t="shared" si="19"/>
        <v>1.6666666666666667</v>
      </c>
      <c r="L712" s="185">
        <v>2130199</v>
      </c>
    </row>
    <row r="713" spans="1:12" s="170" customFormat="1" ht="20.25" customHeight="1">
      <c r="A713" s="192"/>
      <c r="B713" s="191" t="s">
        <v>921</v>
      </c>
      <c r="C713" s="175">
        <v>0</v>
      </c>
      <c r="D713" s="175">
        <v>11914</v>
      </c>
      <c r="E713" s="175"/>
      <c r="F713" s="175">
        <v>4097</v>
      </c>
      <c r="G713" s="175">
        <v>4344</v>
      </c>
      <c r="H713" s="176">
        <f t="shared" si="16"/>
        <v>0</v>
      </c>
      <c r="I713" s="176">
        <f t="shared" si="17"/>
        <v>0.36461306026523416</v>
      </c>
      <c r="J713" s="176">
        <f t="shared" si="18"/>
        <v>0</v>
      </c>
      <c r="K713" s="176">
        <f t="shared" si="19"/>
        <v>1.0602880156211862</v>
      </c>
      <c r="L713" s="185">
        <v>21302</v>
      </c>
    </row>
    <row r="714" spans="1:12" s="170" customFormat="1" ht="20.25" customHeight="1">
      <c r="A714" s="192"/>
      <c r="B714" s="191" t="s">
        <v>362</v>
      </c>
      <c r="C714" s="175">
        <v>0</v>
      </c>
      <c r="D714" s="175">
        <v>1300</v>
      </c>
      <c r="E714" s="175"/>
      <c r="F714" s="175">
        <v>301</v>
      </c>
      <c r="G714" s="175">
        <v>1055</v>
      </c>
      <c r="H714" s="176">
        <f t="shared" si="16"/>
        <v>0</v>
      </c>
      <c r="I714" s="176">
        <f t="shared" si="17"/>
        <v>0.81153846153846154</v>
      </c>
      <c r="J714" s="176">
        <f t="shared" si="18"/>
        <v>0</v>
      </c>
      <c r="K714" s="176">
        <f t="shared" si="19"/>
        <v>3.5049833887043191</v>
      </c>
      <c r="L714" s="185">
        <v>2130201</v>
      </c>
    </row>
    <row r="715" spans="1:12" s="170" customFormat="1" ht="20.25" customHeight="1">
      <c r="A715" s="192"/>
      <c r="B715" s="191" t="s">
        <v>363</v>
      </c>
      <c r="C715" s="175">
        <v>0</v>
      </c>
      <c r="D715" s="175">
        <v>25</v>
      </c>
      <c r="E715" s="175"/>
      <c r="F715" s="175">
        <v>25</v>
      </c>
      <c r="G715" s="175">
        <v>2</v>
      </c>
      <c r="H715" s="176">
        <f t="shared" si="16"/>
        <v>0</v>
      </c>
      <c r="I715" s="176">
        <f t="shared" si="17"/>
        <v>0.08</v>
      </c>
      <c r="J715" s="176">
        <f t="shared" si="18"/>
        <v>0</v>
      </c>
      <c r="K715" s="176">
        <f t="shared" si="19"/>
        <v>0.08</v>
      </c>
      <c r="L715" s="185">
        <v>2130202</v>
      </c>
    </row>
    <row r="716" spans="1:12" s="170" customFormat="1" ht="20.25" customHeight="1">
      <c r="A716" s="192"/>
      <c r="B716" s="191" t="s">
        <v>364</v>
      </c>
      <c r="C716" s="175">
        <v>0</v>
      </c>
      <c r="D716" s="175">
        <v>0</v>
      </c>
      <c r="E716" s="175"/>
      <c r="F716" s="175">
        <v>0</v>
      </c>
      <c r="G716" s="175">
        <v>0</v>
      </c>
      <c r="H716" s="176">
        <f t="shared" si="16"/>
        <v>0</v>
      </c>
      <c r="I716" s="176">
        <f t="shared" si="17"/>
        <v>0</v>
      </c>
      <c r="J716" s="176">
        <f t="shared" si="18"/>
        <v>0</v>
      </c>
      <c r="K716" s="176">
        <f t="shared" si="19"/>
        <v>0</v>
      </c>
      <c r="L716" s="185">
        <v>2130203</v>
      </c>
    </row>
    <row r="717" spans="1:12" s="170" customFormat="1" ht="20.25" customHeight="1">
      <c r="A717" s="192"/>
      <c r="B717" s="191" t="s">
        <v>922</v>
      </c>
      <c r="C717" s="175">
        <v>0</v>
      </c>
      <c r="D717" s="175">
        <v>1350</v>
      </c>
      <c r="E717" s="175"/>
      <c r="F717" s="175">
        <v>1347</v>
      </c>
      <c r="G717" s="175">
        <v>535</v>
      </c>
      <c r="H717" s="176">
        <f t="shared" si="16"/>
        <v>0</v>
      </c>
      <c r="I717" s="176">
        <f t="shared" si="17"/>
        <v>0.39629629629629631</v>
      </c>
      <c r="J717" s="176">
        <f t="shared" si="18"/>
        <v>0</v>
      </c>
      <c r="K717" s="176">
        <f t="shared" si="19"/>
        <v>0.39717891610987377</v>
      </c>
      <c r="L717" s="185">
        <v>2130204</v>
      </c>
    </row>
    <row r="718" spans="1:12" s="170" customFormat="1" ht="20.25" customHeight="1">
      <c r="A718" s="192"/>
      <c r="B718" s="191" t="s">
        <v>923</v>
      </c>
      <c r="C718" s="175">
        <v>0</v>
      </c>
      <c r="D718" s="175">
        <v>4400</v>
      </c>
      <c r="E718" s="175"/>
      <c r="F718" s="175">
        <v>396</v>
      </c>
      <c r="G718" s="175">
        <v>430</v>
      </c>
      <c r="H718" s="176">
        <f t="shared" si="16"/>
        <v>0</v>
      </c>
      <c r="I718" s="176">
        <f t="shared" si="17"/>
        <v>9.7727272727272732E-2</v>
      </c>
      <c r="J718" s="176">
        <f t="shared" si="18"/>
        <v>0</v>
      </c>
      <c r="K718" s="176">
        <f t="shared" si="19"/>
        <v>1.0858585858585859</v>
      </c>
      <c r="L718" s="185">
        <v>2130205</v>
      </c>
    </row>
    <row r="719" spans="1:12" s="170" customFormat="1" ht="20.25" customHeight="1">
      <c r="A719" s="192"/>
      <c r="B719" s="191" t="s">
        <v>924</v>
      </c>
      <c r="C719" s="175">
        <v>0</v>
      </c>
      <c r="D719" s="175">
        <v>0</v>
      </c>
      <c r="E719" s="175"/>
      <c r="F719" s="175">
        <v>0</v>
      </c>
      <c r="G719" s="175">
        <v>0</v>
      </c>
      <c r="H719" s="176">
        <f t="shared" si="16"/>
        <v>0</v>
      </c>
      <c r="I719" s="176">
        <f t="shared" si="17"/>
        <v>0</v>
      </c>
      <c r="J719" s="176">
        <f t="shared" si="18"/>
        <v>0</v>
      </c>
      <c r="K719" s="176">
        <f t="shared" si="19"/>
        <v>0</v>
      </c>
      <c r="L719" s="185">
        <v>2130206</v>
      </c>
    </row>
    <row r="720" spans="1:12" s="170" customFormat="1" ht="20.25" customHeight="1">
      <c r="A720" s="192"/>
      <c r="B720" s="191" t="s">
        <v>925</v>
      </c>
      <c r="C720" s="175">
        <v>0</v>
      </c>
      <c r="D720" s="175">
        <v>1360</v>
      </c>
      <c r="E720" s="175"/>
      <c r="F720" s="175">
        <v>359</v>
      </c>
      <c r="G720" s="175">
        <v>0</v>
      </c>
      <c r="H720" s="176">
        <f t="shared" si="16"/>
        <v>0</v>
      </c>
      <c r="I720" s="176">
        <f t="shared" si="17"/>
        <v>0</v>
      </c>
      <c r="J720" s="176">
        <f t="shared" si="18"/>
        <v>0</v>
      </c>
      <c r="K720" s="176">
        <f t="shared" si="19"/>
        <v>0</v>
      </c>
      <c r="L720" s="185">
        <v>2130207</v>
      </c>
    </row>
    <row r="721" spans="1:12" s="170" customFormat="1" ht="20.25" customHeight="1">
      <c r="A721" s="192"/>
      <c r="B721" s="191" t="s">
        <v>926</v>
      </c>
      <c r="C721" s="175">
        <v>0</v>
      </c>
      <c r="D721" s="175">
        <v>2390</v>
      </c>
      <c r="E721" s="175"/>
      <c r="F721" s="175">
        <v>1387</v>
      </c>
      <c r="G721" s="175">
        <v>534</v>
      </c>
      <c r="H721" s="176">
        <f t="shared" si="16"/>
        <v>0</v>
      </c>
      <c r="I721" s="176">
        <f t="shared" si="17"/>
        <v>0.22343096234309623</v>
      </c>
      <c r="J721" s="176">
        <f t="shared" si="18"/>
        <v>0</v>
      </c>
      <c r="K721" s="176">
        <f t="shared" si="19"/>
        <v>0.38500360490266761</v>
      </c>
      <c r="L721" s="185">
        <v>2130209</v>
      </c>
    </row>
    <row r="722" spans="1:12" s="170" customFormat="1" ht="20.25" customHeight="1">
      <c r="A722" s="192"/>
      <c r="B722" s="191" t="s">
        <v>927</v>
      </c>
      <c r="C722" s="175">
        <v>0</v>
      </c>
      <c r="D722" s="175">
        <v>0</v>
      </c>
      <c r="E722" s="175"/>
      <c r="F722" s="175">
        <v>0</v>
      </c>
      <c r="G722" s="175">
        <v>0</v>
      </c>
      <c r="H722" s="176">
        <f t="shared" si="16"/>
        <v>0</v>
      </c>
      <c r="I722" s="176">
        <f t="shared" si="17"/>
        <v>0</v>
      </c>
      <c r="J722" s="176">
        <f t="shared" si="18"/>
        <v>0</v>
      </c>
      <c r="K722" s="176">
        <f t="shared" si="19"/>
        <v>0</v>
      </c>
      <c r="L722" s="185">
        <v>2130211</v>
      </c>
    </row>
    <row r="723" spans="1:12" s="170" customFormat="1" ht="20.25" customHeight="1">
      <c r="A723" s="192"/>
      <c r="B723" s="191" t="s">
        <v>928</v>
      </c>
      <c r="C723" s="175">
        <v>0</v>
      </c>
      <c r="D723" s="175">
        <v>0</v>
      </c>
      <c r="E723" s="175"/>
      <c r="F723" s="175">
        <v>0</v>
      </c>
      <c r="G723" s="175">
        <v>0</v>
      </c>
      <c r="H723" s="176">
        <f t="shared" si="16"/>
        <v>0</v>
      </c>
      <c r="I723" s="176">
        <f t="shared" si="17"/>
        <v>0</v>
      </c>
      <c r="J723" s="176">
        <f t="shared" si="18"/>
        <v>0</v>
      </c>
      <c r="K723" s="176">
        <f t="shared" si="19"/>
        <v>0</v>
      </c>
      <c r="L723" s="185">
        <v>2130212</v>
      </c>
    </row>
    <row r="724" spans="1:12" s="170" customFormat="1" ht="20.25" customHeight="1">
      <c r="A724" s="192"/>
      <c r="B724" s="191" t="s">
        <v>929</v>
      </c>
      <c r="C724" s="175">
        <v>0</v>
      </c>
      <c r="D724" s="175">
        <v>0</v>
      </c>
      <c r="E724" s="175"/>
      <c r="F724" s="175">
        <v>0</v>
      </c>
      <c r="G724" s="175">
        <v>0</v>
      </c>
      <c r="H724" s="176">
        <f t="shared" si="16"/>
        <v>0</v>
      </c>
      <c r="I724" s="176">
        <f t="shared" si="17"/>
        <v>0</v>
      </c>
      <c r="J724" s="176">
        <f t="shared" si="18"/>
        <v>0</v>
      </c>
      <c r="K724" s="176">
        <f t="shared" si="19"/>
        <v>0</v>
      </c>
      <c r="L724" s="185">
        <v>2130213</v>
      </c>
    </row>
    <row r="725" spans="1:12" s="170" customFormat="1" ht="20.25" customHeight="1">
      <c r="A725" s="192"/>
      <c r="B725" s="191" t="s">
        <v>930</v>
      </c>
      <c r="C725" s="175">
        <v>0</v>
      </c>
      <c r="D725" s="175">
        <v>0</v>
      </c>
      <c r="E725" s="175"/>
      <c r="F725" s="175">
        <v>0</v>
      </c>
      <c r="G725" s="175">
        <v>0</v>
      </c>
      <c r="H725" s="176">
        <f t="shared" si="16"/>
        <v>0</v>
      </c>
      <c r="I725" s="176">
        <f t="shared" si="17"/>
        <v>0</v>
      </c>
      <c r="J725" s="176">
        <f t="shared" si="18"/>
        <v>0</v>
      </c>
      <c r="K725" s="176">
        <f t="shared" si="19"/>
        <v>0</v>
      </c>
      <c r="L725" s="185">
        <v>2130217</v>
      </c>
    </row>
    <row r="726" spans="1:12" s="170" customFormat="1" ht="20.25" customHeight="1">
      <c r="A726" s="192"/>
      <c r="B726" s="191" t="s">
        <v>931</v>
      </c>
      <c r="C726" s="175">
        <v>0</v>
      </c>
      <c r="D726" s="175">
        <v>0</v>
      </c>
      <c r="E726" s="175"/>
      <c r="F726" s="175">
        <v>0</v>
      </c>
      <c r="G726" s="175">
        <v>0</v>
      </c>
      <c r="H726" s="176">
        <f t="shared" si="16"/>
        <v>0</v>
      </c>
      <c r="I726" s="176">
        <f t="shared" si="17"/>
        <v>0</v>
      </c>
      <c r="J726" s="176">
        <f t="shared" si="18"/>
        <v>0</v>
      </c>
      <c r="K726" s="176">
        <f t="shared" si="19"/>
        <v>0</v>
      </c>
      <c r="L726" s="185">
        <v>2130220</v>
      </c>
    </row>
    <row r="727" spans="1:12" s="170" customFormat="1" ht="20.25" customHeight="1">
      <c r="A727" s="192"/>
      <c r="B727" s="191" t="s">
        <v>932</v>
      </c>
      <c r="C727" s="175">
        <v>0</v>
      </c>
      <c r="D727" s="175">
        <v>105</v>
      </c>
      <c r="E727" s="175"/>
      <c r="F727" s="175">
        <v>104</v>
      </c>
      <c r="G727" s="175">
        <v>30</v>
      </c>
      <c r="H727" s="176">
        <f t="shared" si="16"/>
        <v>0</v>
      </c>
      <c r="I727" s="176">
        <f t="shared" si="17"/>
        <v>0.2857142857142857</v>
      </c>
      <c r="J727" s="176">
        <f t="shared" si="18"/>
        <v>0</v>
      </c>
      <c r="K727" s="176">
        <f t="shared" si="19"/>
        <v>0.28846153846153844</v>
      </c>
      <c r="L727" s="185">
        <v>2130221</v>
      </c>
    </row>
    <row r="728" spans="1:12" s="170" customFormat="1" ht="20.25" customHeight="1">
      <c r="A728" s="192"/>
      <c r="B728" s="191" t="s">
        <v>933</v>
      </c>
      <c r="C728" s="175">
        <v>0</v>
      </c>
      <c r="D728" s="175">
        <v>0</v>
      </c>
      <c r="E728" s="175"/>
      <c r="F728" s="175">
        <v>0</v>
      </c>
      <c r="G728" s="175">
        <v>0</v>
      </c>
      <c r="H728" s="176">
        <f t="shared" si="16"/>
        <v>0</v>
      </c>
      <c r="I728" s="176">
        <f t="shared" si="17"/>
        <v>0</v>
      </c>
      <c r="J728" s="176">
        <f t="shared" si="18"/>
        <v>0</v>
      </c>
      <c r="K728" s="176">
        <f t="shared" si="19"/>
        <v>0</v>
      </c>
      <c r="L728" s="185">
        <v>2130223</v>
      </c>
    </row>
    <row r="729" spans="1:12" s="170" customFormat="1" ht="20.25" customHeight="1">
      <c r="A729" s="192"/>
      <c r="B729" s="191" t="s">
        <v>934</v>
      </c>
      <c r="C729" s="175">
        <v>0</v>
      </c>
      <c r="D729" s="175">
        <v>0</v>
      </c>
      <c r="E729" s="175"/>
      <c r="F729" s="175">
        <v>0</v>
      </c>
      <c r="G729" s="175">
        <v>0</v>
      </c>
      <c r="H729" s="176">
        <f t="shared" si="16"/>
        <v>0</v>
      </c>
      <c r="I729" s="176">
        <f t="shared" si="17"/>
        <v>0</v>
      </c>
      <c r="J729" s="176">
        <f t="shared" si="18"/>
        <v>0</v>
      </c>
      <c r="K729" s="176">
        <f t="shared" si="19"/>
        <v>0</v>
      </c>
      <c r="L729" s="185">
        <v>2130226</v>
      </c>
    </row>
    <row r="730" spans="1:12" s="170" customFormat="1" ht="20.25" customHeight="1">
      <c r="A730" s="192"/>
      <c r="B730" s="191" t="s">
        <v>935</v>
      </c>
      <c r="C730" s="175">
        <v>0</v>
      </c>
      <c r="D730" s="175">
        <v>0</v>
      </c>
      <c r="E730" s="175"/>
      <c r="F730" s="175">
        <v>0</v>
      </c>
      <c r="G730" s="175">
        <v>0</v>
      </c>
      <c r="H730" s="176">
        <f t="shared" si="16"/>
        <v>0</v>
      </c>
      <c r="I730" s="176">
        <f t="shared" si="17"/>
        <v>0</v>
      </c>
      <c r="J730" s="176">
        <f t="shared" si="18"/>
        <v>0</v>
      </c>
      <c r="K730" s="176">
        <f t="shared" si="19"/>
        <v>0</v>
      </c>
      <c r="L730" s="185">
        <v>2130227</v>
      </c>
    </row>
    <row r="731" spans="1:12" s="170" customFormat="1" ht="20.25" customHeight="1">
      <c r="A731" s="192"/>
      <c r="B731" s="191" t="s">
        <v>936</v>
      </c>
      <c r="C731" s="175">
        <v>0</v>
      </c>
      <c r="D731" s="175">
        <v>180</v>
      </c>
      <c r="E731" s="175"/>
      <c r="F731" s="175">
        <v>178</v>
      </c>
      <c r="G731" s="175">
        <v>299</v>
      </c>
      <c r="H731" s="176">
        <f t="shared" si="16"/>
        <v>0</v>
      </c>
      <c r="I731" s="176">
        <f t="shared" si="17"/>
        <v>1.6611111111111112</v>
      </c>
      <c r="J731" s="176">
        <f t="shared" si="18"/>
        <v>0</v>
      </c>
      <c r="K731" s="176">
        <f t="shared" si="19"/>
        <v>1.6797752808988764</v>
      </c>
      <c r="L731" s="185">
        <v>2130234</v>
      </c>
    </row>
    <row r="732" spans="1:12" s="170" customFormat="1" ht="20.25" customHeight="1">
      <c r="A732" s="192"/>
      <c r="B732" s="191" t="s">
        <v>937</v>
      </c>
      <c r="C732" s="175">
        <v>0</v>
      </c>
      <c r="D732" s="175">
        <v>0</v>
      </c>
      <c r="E732" s="175"/>
      <c r="F732" s="175">
        <v>0</v>
      </c>
      <c r="G732" s="175">
        <v>0</v>
      </c>
      <c r="H732" s="176">
        <f t="shared" si="16"/>
        <v>0</v>
      </c>
      <c r="I732" s="176">
        <f t="shared" si="17"/>
        <v>0</v>
      </c>
      <c r="J732" s="176">
        <f t="shared" si="18"/>
        <v>0</v>
      </c>
      <c r="K732" s="176">
        <f t="shared" si="19"/>
        <v>0</v>
      </c>
      <c r="L732" s="185">
        <v>2130236</v>
      </c>
    </row>
    <row r="733" spans="1:12" s="170" customFormat="1" ht="20.25" customHeight="1">
      <c r="A733" s="192"/>
      <c r="B733" s="191" t="s">
        <v>906</v>
      </c>
      <c r="C733" s="175">
        <v>0</v>
      </c>
      <c r="D733" s="175">
        <v>0</v>
      </c>
      <c r="E733" s="175"/>
      <c r="F733" s="175">
        <v>0</v>
      </c>
      <c r="G733" s="175">
        <v>0</v>
      </c>
      <c r="H733" s="176">
        <f t="shared" si="16"/>
        <v>0</v>
      </c>
      <c r="I733" s="176">
        <f t="shared" si="17"/>
        <v>0</v>
      </c>
      <c r="J733" s="176">
        <f t="shared" si="18"/>
        <v>0</v>
      </c>
      <c r="K733" s="176">
        <f t="shared" si="19"/>
        <v>0</v>
      </c>
      <c r="L733" s="185">
        <v>2130237</v>
      </c>
    </row>
    <row r="734" spans="1:12" s="170" customFormat="1" ht="20.25" customHeight="1">
      <c r="A734" s="192"/>
      <c r="B734" s="191" t="s">
        <v>938</v>
      </c>
      <c r="C734" s="175">
        <v>0</v>
      </c>
      <c r="D734" s="175">
        <v>804</v>
      </c>
      <c r="E734" s="175"/>
      <c r="F734" s="175">
        <v>0</v>
      </c>
      <c r="G734" s="175">
        <v>1459</v>
      </c>
      <c r="H734" s="176">
        <f t="shared" si="16"/>
        <v>0</v>
      </c>
      <c r="I734" s="176">
        <f t="shared" si="17"/>
        <v>1.8146766169154229</v>
      </c>
      <c r="J734" s="176">
        <f t="shared" si="18"/>
        <v>0</v>
      </c>
      <c r="K734" s="176">
        <f t="shared" si="19"/>
        <v>0</v>
      </c>
      <c r="L734" s="185">
        <v>2130299</v>
      </c>
    </row>
    <row r="735" spans="1:12" s="170" customFormat="1" ht="20.25" customHeight="1">
      <c r="A735" s="192"/>
      <c r="B735" s="191" t="s">
        <v>939</v>
      </c>
      <c r="C735" s="175">
        <v>0</v>
      </c>
      <c r="D735" s="175">
        <v>27542</v>
      </c>
      <c r="E735" s="175"/>
      <c r="F735" s="175">
        <v>11875</v>
      </c>
      <c r="G735" s="175">
        <v>13727</v>
      </c>
      <c r="H735" s="176">
        <f t="shared" si="16"/>
        <v>0</v>
      </c>
      <c r="I735" s="176">
        <f t="shared" si="17"/>
        <v>0.4984024399099557</v>
      </c>
      <c r="J735" s="176">
        <f t="shared" si="18"/>
        <v>0</v>
      </c>
      <c r="K735" s="176">
        <f t="shared" si="19"/>
        <v>1.1559578947368421</v>
      </c>
      <c r="L735" s="185">
        <v>21303</v>
      </c>
    </row>
    <row r="736" spans="1:12" s="170" customFormat="1" ht="20.25" customHeight="1">
      <c r="A736" s="192"/>
      <c r="B736" s="191" t="s">
        <v>362</v>
      </c>
      <c r="C736" s="175">
        <v>0</v>
      </c>
      <c r="D736" s="175">
        <v>520</v>
      </c>
      <c r="E736" s="175"/>
      <c r="F736" s="175">
        <v>518</v>
      </c>
      <c r="G736" s="175">
        <v>560</v>
      </c>
      <c r="H736" s="176">
        <f t="shared" si="16"/>
        <v>0</v>
      </c>
      <c r="I736" s="176">
        <f t="shared" si="17"/>
        <v>1.0769230769230769</v>
      </c>
      <c r="J736" s="176">
        <f t="shared" si="18"/>
        <v>0</v>
      </c>
      <c r="K736" s="176">
        <f t="shared" si="19"/>
        <v>1.0810810810810811</v>
      </c>
      <c r="L736" s="185">
        <v>2130301</v>
      </c>
    </row>
    <row r="737" spans="1:12" s="170" customFormat="1" ht="20.25" customHeight="1">
      <c r="A737" s="192"/>
      <c r="B737" s="191" t="s">
        <v>363</v>
      </c>
      <c r="C737" s="175">
        <v>0</v>
      </c>
      <c r="D737" s="175">
        <v>80</v>
      </c>
      <c r="E737" s="175"/>
      <c r="F737" s="175">
        <v>10</v>
      </c>
      <c r="G737" s="175">
        <v>34</v>
      </c>
      <c r="H737" s="176">
        <f t="shared" si="16"/>
        <v>0</v>
      </c>
      <c r="I737" s="176">
        <f t="shared" si="17"/>
        <v>0.42499999999999999</v>
      </c>
      <c r="J737" s="176">
        <f t="shared" si="18"/>
        <v>0</v>
      </c>
      <c r="K737" s="176">
        <f t="shared" si="19"/>
        <v>3.4</v>
      </c>
      <c r="L737" s="185">
        <v>2130302</v>
      </c>
    </row>
    <row r="738" spans="1:12" s="170" customFormat="1" ht="20.25" customHeight="1">
      <c r="A738" s="192"/>
      <c r="B738" s="191" t="s">
        <v>364</v>
      </c>
      <c r="C738" s="175">
        <v>0</v>
      </c>
      <c r="D738" s="175">
        <v>0</v>
      </c>
      <c r="E738" s="175"/>
      <c r="F738" s="175">
        <v>0</v>
      </c>
      <c r="G738" s="175">
        <v>0</v>
      </c>
      <c r="H738" s="176">
        <f t="shared" si="16"/>
        <v>0</v>
      </c>
      <c r="I738" s="176">
        <f t="shared" si="17"/>
        <v>0</v>
      </c>
      <c r="J738" s="176">
        <f t="shared" si="18"/>
        <v>0</v>
      </c>
      <c r="K738" s="176">
        <f t="shared" si="19"/>
        <v>0</v>
      </c>
      <c r="L738" s="185">
        <v>2130303</v>
      </c>
    </row>
    <row r="739" spans="1:12" s="170" customFormat="1" ht="20.25" customHeight="1">
      <c r="A739" s="192"/>
      <c r="B739" s="191" t="s">
        <v>940</v>
      </c>
      <c r="C739" s="175">
        <v>0</v>
      </c>
      <c r="D739" s="175">
        <v>0</v>
      </c>
      <c r="E739" s="175"/>
      <c r="F739" s="175">
        <v>0</v>
      </c>
      <c r="G739" s="175">
        <v>0</v>
      </c>
      <c r="H739" s="176">
        <f t="shared" si="16"/>
        <v>0</v>
      </c>
      <c r="I739" s="176">
        <f t="shared" si="17"/>
        <v>0</v>
      </c>
      <c r="J739" s="176">
        <f t="shared" si="18"/>
        <v>0</v>
      </c>
      <c r="K739" s="176">
        <f t="shared" si="19"/>
        <v>0</v>
      </c>
      <c r="L739" s="185">
        <v>2130304</v>
      </c>
    </row>
    <row r="740" spans="1:12" s="170" customFormat="1" ht="20.25" customHeight="1">
      <c r="A740" s="192"/>
      <c r="B740" s="191" t="s">
        <v>941</v>
      </c>
      <c r="C740" s="175">
        <v>0</v>
      </c>
      <c r="D740" s="175">
        <v>20765</v>
      </c>
      <c r="E740" s="175"/>
      <c r="F740" s="175">
        <v>10075</v>
      </c>
      <c r="G740" s="175">
        <v>11825</v>
      </c>
      <c r="H740" s="176">
        <f t="shared" si="16"/>
        <v>0</v>
      </c>
      <c r="I740" s="176">
        <f t="shared" si="17"/>
        <v>0.56946785456296656</v>
      </c>
      <c r="J740" s="176">
        <f t="shared" si="18"/>
        <v>0</v>
      </c>
      <c r="K740" s="176">
        <f t="shared" si="19"/>
        <v>1.1736972704714641</v>
      </c>
      <c r="L740" s="185">
        <v>2130305</v>
      </c>
    </row>
    <row r="741" spans="1:12" s="170" customFormat="1" ht="20.25" customHeight="1">
      <c r="A741" s="192"/>
      <c r="B741" s="191" t="s">
        <v>942</v>
      </c>
      <c r="C741" s="175">
        <v>0</v>
      </c>
      <c r="D741" s="175">
        <v>1235</v>
      </c>
      <c r="E741" s="175"/>
      <c r="F741" s="175">
        <v>334</v>
      </c>
      <c r="G741" s="175">
        <v>317</v>
      </c>
      <c r="H741" s="176">
        <f t="shared" si="16"/>
        <v>0</v>
      </c>
      <c r="I741" s="176">
        <f t="shared" si="17"/>
        <v>0.25668016194331983</v>
      </c>
      <c r="J741" s="176">
        <f t="shared" si="18"/>
        <v>0</v>
      </c>
      <c r="K741" s="176">
        <f t="shared" si="19"/>
        <v>0.94910179640718562</v>
      </c>
      <c r="L741" s="185">
        <v>2130306</v>
      </c>
    </row>
    <row r="742" spans="1:12" s="170" customFormat="1" ht="20.25" customHeight="1">
      <c r="A742" s="192"/>
      <c r="B742" s="191" t="s">
        <v>943</v>
      </c>
      <c r="C742" s="175">
        <v>0</v>
      </c>
      <c r="D742" s="175">
        <v>0</v>
      </c>
      <c r="E742" s="175"/>
      <c r="F742" s="175">
        <v>0</v>
      </c>
      <c r="G742" s="175">
        <v>0</v>
      </c>
      <c r="H742" s="176">
        <f t="shared" si="16"/>
        <v>0</v>
      </c>
      <c r="I742" s="176">
        <f t="shared" si="17"/>
        <v>0</v>
      </c>
      <c r="J742" s="176">
        <f t="shared" si="18"/>
        <v>0</v>
      </c>
      <c r="K742" s="176">
        <f t="shared" si="19"/>
        <v>0</v>
      </c>
      <c r="L742" s="185">
        <v>2130307</v>
      </c>
    </row>
    <row r="743" spans="1:12" s="170" customFormat="1" ht="20.25" customHeight="1">
      <c r="A743" s="192"/>
      <c r="B743" s="191" t="s">
        <v>944</v>
      </c>
      <c r="C743" s="175">
        <v>0</v>
      </c>
      <c r="D743" s="175">
        <v>60</v>
      </c>
      <c r="E743" s="175"/>
      <c r="F743" s="175">
        <v>60</v>
      </c>
      <c r="G743" s="175">
        <v>50</v>
      </c>
      <c r="H743" s="176">
        <f t="shared" si="16"/>
        <v>0</v>
      </c>
      <c r="I743" s="176">
        <f t="shared" si="17"/>
        <v>0.83333333333333337</v>
      </c>
      <c r="J743" s="176">
        <f t="shared" si="18"/>
        <v>0</v>
      </c>
      <c r="K743" s="176">
        <f t="shared" si="19"/>
        <v>0.83333333333333337</v>
      </c>
      <c r="L743" s="185">
        <v>2130308</v>
      </c>
    </row>
    <row r="744" spans="1:12" s="170" customFormat="1" ht="20.25" customHeight="1">
      <c r="A744" s="192"/>
      <c r="B744" s="191" t="s">
        <v>945</v>
      </c>
      <c r="C744" s="175">
        <v>0</v>
      </c>
      <c r="D744" s="175">
        <v>0</v>
      </c>
      <c r="E744" s="175"/>
      <c r="F744" s="175">
        <v>0</v>
      </c>
      <c r="G744" s="175">
        <v>0</v>
      </c>
      <c r="H744" s="176">
        <f t="shared" si="16"/>
        <v>0</v>
      </c>
      <c r="I744" s="176">
        <f t="shared" si="17"/>
        <v>0</v>
      </c>
      <c r="J744" s="176">
        <f t="shared" si="18"/>
        <v>0</v>
      </c>
      <c r="K744" s="176">
        <f t="shared" si="19"/>
        <v>0</v>
      </c>
      <c r="L744" s="185">
        <v>2130309</v>
      </c>
    </row>
    <row r="745" spans="1:12" s="170" customFormat="1" ht="20.25" customHeight="1">
      <c r="A745" s="192"/>
      <c r="B745" s="191" t="s">
        <v>946</v>
      </c>
      <c r="C745" s="175">
        <v>0</v>
      </c>
      <c r="D745" s="175">
        <v>2</v>
      </c>
      <c r="E745" s="175"/>
      <c r="F745" s="175">
        <v>2</v>
      </c>
      <c r="G745" s="175">
        <v>0</v>
      </c>
      <c r="H745" s="176">
        <f t="shared" si="16"/>
        <v>0</v>
      </c>
      <c r="I745" s="176">
        <f t="shared" si="17"/>
        <v>0</v>
      </c>
      <c r="J745" s="176">
        <f t="shared" si="18"/>
        <v>0</v>
      </c>
      <c r="K745" s="176">
        <f t="shared" si="19"/>
        <v>0</v>
      </c>
      <c r="L745" s="185">
        <v>2130310</v>
      </c>
    </row>
    <row r="746" spans="1:12" s="170" customFormat="1" ht="20.25" customHeight="1">
      <c r="A746" s="192"/>
      <c r="B746" s="191" t="s">
        <v>947</v>
      </c>
      <c r="C746" s="175">
        <v>0</v>
      </c>
      <c r="D746" s="175">
        <v>25</v>
      </c>
      <c r="E746" s="175"/>
      <c r="F746" s="175">
        <v>25</v>
      </c>
      <c r="G746" s="175">
        <v>0</v>
      </c>
      <c r="H746" s="176">
        <f t="shared" si="16"/>
        <v>0</v>
      </c>
      <c r="I746" s="176">
        <f t="shared" si="17"/>
        <v>0</v>
      </c>
      <c r="J746" s="176">
        <f t="shared" si="18"/>
        <v>0</v>
      </c>
      <c r="K746" s="176">
        <f t="shared" si="19"/>
        <v>0</v>
      </c>
      <c r="L746" s="185">
        <v>2130311</v>
      </c>
    </row>
    <row r="747" spans="1:12" s="170" customFormat="1" ht="20.25" customHeight="1">
      <c r="A747" s="192"/>
      <c r="B747" s="191" t="s">
        <v>948</v>
      </c>
      <c r="C747" s="175">
        <v>0</v>
      </c>
      <c r="D747" s="175">
        <v>0</v>
      </c>
      <c r="E747" s="175"/>
      <c r="F747" s="175">
        <v>0</v>
      </c>
      <c r="G747" s="175">
        <v>0</v>
      </c>
      <c r="H747" s="176">
        <f t="shared" si="16"/>
        <v>0</v>
      </c>
      <c r="I747" s="176">
        <f t="shared" si="17"/>
        <v>0</v>
      </c>
      <c r="J747" s="176">
        <f t="shared" si="18"/>
        <v>0</v>
      </c>
      <c r="K747" s="176">
        <f t="shared" si="19"/>
        <v>0</v>
      </c>
      <c r="L747" s="185">
        <v>2130312</v>
      </c>
    </row>
    <row r="748" spans="1:12" s="170" customFormat="1" ht="20.25" customHeight="1">
      <c r="A748" s="192"/>
      <c r="B748" s="191" t="s">
        <v>949</v>
      </c>
      <c r="C748" s="175">
        <v>0</v>
      </c>
      <c r="D748" s="175">
        <v>0</v>
      </c>
      <c r="E748" s="175"/>
      <c r="F748" s="175">
        <v>0</v>
      </c>
      <c r="G748" s="175">
        <v>0</v>
      </c>
      <c r="H748" s="176">
        <f t="shared" si="16"/>
        <v>0</v>
      </c>
      <c r="I748" s="176">
        <f t="shared" si="17"/>
        <v>0</v>
      </c>
      <c r="J748" s="176">
        <f t="shared" si="18"/>
        <v>0</v>
      </c>
      <c r="K748" s="176">
        <f t="shared" si="19"/>
        <v>0</v>
      </c>
      <c r="L748" s="185">
        <v>2130313</v>
      </c>
    </row>
    <row r="749" spans="1:12" s="170" customFormat="1" ht="20.25" customHeight="1">
      <c r="A749" s="192"/>
      <c r="B749" s="191" t="s">
        <v>950</v>
      </c>
      <c r="C749" s="175">
        <v>0</v>
      </c>
      <c r="D749" s="175">
        <v>55</v>
      </c>
      <c r="E749" s="175"/>
      <c r="F749" s="175">
        <v>53</v>
      </c>
      <c r="G749" s="175">
        <v>95</v>
      </c>
      <c r="H749" s="176">
        <f t="shared" si="16"/>
        <v>0</v>
      </c>
      <c r="I749" s="176">
        <f t="shared" si="17"/>
        <v>1.7272727272727273</v>
      </c>
      <c r="J749" s="176">
        <f t="shared" si="18"/>
        <v>0</v>
      </c>
      <c r="K749" s="176">
        <f t="shared" si="19"/>
        <v>1.7924528301886793</v>
      </c>
      <c r="L749" s="185">
        <v>2130314</v>
      </c>
    </row>
    <row r="750" spans="1:12" s="170" customFormat="1" ht="20.25" customHeight="1">
      <c r="A750" s="192"/>
      <c r="B750" s="191" t="s">
        <v>951</v>
      </c>
      <c r="C750" s="175">
        <v>0</v>
      </c>
      <c r="D750" s="175">
        <v>130</v>
      </c>
      <c r="E750" s="175"/>
      <c r="F750" s="175">
        <v>130</v>
      </c>
      <c r="G750" s="175">
        <v>221</v>
      </c>
      <c r="H750" s="176">
        <f t="shared" si="16"/>
        <v>0</v>
      </c>
      <c r="I750" s="176">
        <f t="shared" si="17"/>
        <v>1.7</v>
      </c>
      <c r="J750" s="176">
        <f t="shared" si="18"/>
        <v>0</v>
      </c>
      <c r="K750" s="176">
        <f t="shared" si="19"/>
        <v>1.7</v>
      </c>
      <c r="L750" s="185">
        <v>2130315</v>
      </c>
    </row>
    <row r="751" spans="1:12" s="170" customFormat="1" ht="20.25" customHeight="1">
      <c r="A751" s="192"/>
      <c r="B751" s="191" t="s">
        <v>952</v>
      </c>
      <c r="C751" s="175">
        <v>0</v>
      </c>
      <c r="D751" s="175">
        <v>0</v>
      </c>
      <c r="E751" s="175"/>
      <c r="F751" s="175">
        <v>0</v>
      </c>
      <c r="G751" s="175">
        <v>82</v>
      </c>
      <c r="H751" s="176">
        <f t="shared" si="16"/>
        <v>0</v>
      </c>
      <c r="I751" s="176">
        <f t="shared" si="17"/>
        <v>0</v>
      </c>
      <c r="J751" s="176">
        <f t="shared" si="18"/>
        <v>0</v>
      </c>
      <c r="K751" s="176">
        <f t="shared" si="19"/>
        <v>0</v>
      </c>
      <c r="L751" s="185">
        <v>2130316</v>
      </c>
    </row>
    <row r="752" spans="1:12" s="170" customFormat="1" ht="20.25" customHeight="1">
      <c r="A752" s="192"/>
      <c r="B752" s="191" t="s">
        <v>953</v>
      </c>
      <c r="C752" s="175">
        <v>0</v>
      </c>
      <c r="D752" s="175">
        <v>450</v>
      </c>
      <c r="E752" s="175"/>
      <c r="F752" s="175">
        <v>449</v>
      </c>
      <c r="G752" s="175">
        <v>455</v>
      </c>
      <c r="H752" s="176">
        <f t="shared" si="16"/>
        <v>0</v>
      </c>
      <c r="I752" s="176">
        <f t="shared" si="17"/>
        <v>1.0111111111111111</v>
      </c>
      <c r="J752" s="176">
        <f t="shared" si="18"/>
        <v>0</v>
      </c>
      <c r="K752" s="176">
        <f t="shared" si="19"/>
        <v>1.0133630289532294</v>
      </c>
      <c r="L752" s="185">
        <v>2130317</v>
      </c>
    </row>
    <row r="753" spans="1:12" s="170" customFormat="1" ht="20.25" customHeight="1">
      <c r="A753" s="192"/>
      <c r="B753" s="191" t="s">
        <v>954</v>
      </c>
      <c r="C753" s="175">
        <v>0</v>
      </c>
      <c r="D753" s="175">
        <v>0</v>
      </c>
      <c r="E753" s="175"/>
      <c r="F753" s="175">
        <v>0</v>
      </c>
      <c r="G753" s="175">
        <v>0</v>
      </c>
      <c r="H753" s="176">
        <f t="shared" si="16"/>
        <v>0</v>
      </c>
      <c r="I753" s="176">
        <f t="shared" si="17"/>
        <v>0</v>
      </c>
      <c r="J753" s="176">
        <f t="shared" si="18"/>
        <v>0</v>
      </c>
      <c r="K753" s="176">
        <f t="shared" si="19"/>
        <v>0</v>
      </c>
      <c r="L753" s="185">
        <v>2130318</v>
      </c>
    </row>
    <row r="754" spans="1:12" s="170" customFormat="1" ht="20.25" customHeight="1">
      <c r="A754" s="192"/>
      <c r="B754" s="191" t="s">
        <v>955</v>
      </c>
      <c r="C754" s="175">
        <v>0</v>
      </c>
      <c r="D754" s="175">
        <v>150</v>
      </c>
      <c r="E754" s="175"/>
      <c r="F754" s="175">
        <v>150</v>
      </c>
      <c r="G754" s="175">
        <v>0</v>
      </c>
      <c r="H754" s="176">
        <f t="shared" si="16"/>
        <v>0</v>
      </c>
      <c r="I754" s="176">
        <f t="shared" si="17"/>
        <v>0</v>
      </c>
      <c r="J754" s="176">
        <f t="shared" si="18"/>
        <v>0</v>
      </c>
      <c r="K754" s="176">
        <f t="shared" si="19"/>
        <v>0</v>
      </c>
      <c r="L754" s="185">
        <v>2130319</v>
      </c>
    </row>
    <row r="755" spans="1:12" s="170" customFormat="1" ht="20.25" customHeight="1">
      <c r="A755" s="192"/>
      <c r="B755" s="191" t="s">
        <v>956</v>
      </c>
      <c r="C755" s="175">
        <v>0</v>
      </c>
      <c r="D755" s="175">
        <v>0</v>
      </c>
      <c r="E755" s="175"/>
      <c r="F755" s="175">
        <v>0</v>
      </c>
      <c r="G755" s="175">
        <v>0</v>
      </c>
      <c r="H755" s="176">
        <f t="shared" si="16"/>
        <v>0</v>
      </c>
      <c r="I755" s="176">
        <f t="shared" si="17"/>
        <v>0</v>
      </c>
      <c r="J755" s="176">
        <f t="shared" si="18"/>
        <v>0</v>
      </c>
      <c r="K755" s="176">
        <f t="shared" si="19"/>
        <v>0</v>
      </c>
      <c r="L755" s="185">
        <v>2130321</v>
      </c>
    </row>
    <row r="756" spans="1:12" s="170" customFormat="1" ht="20.25" customHeight="1">
      <c r="A756" s="192"/>
      <c r="B756" s="191" t="s">
        <v>957</v>
      </c>
      <c r="C756" s="175">
        <v>0</v>
      </c>
      <c r="D756" s="175">
        <v>0</v>
      </c>
      <c r="E756" s="175"/>
      <c r="F756" s="175">
        <v>0</v>
      </c>
      <c r="G756" s="175">
        <v>0</v>
      </c>
      <c r="H756" s="176">
        <f t="shared" si="16"/>
        <v>0</v>
      </c>
      <c r="I756" s="176">
        <f t="shared" si="17"/>
        <v>0</v>
      </c>
      <c r="J756" s="176">
        <f t="shared" si="18"/>
        <v>0</v>
      </c>
      <c r="K756" s="176">
        <f t="shared" si="19"/>
        <v>0</v>
      </c>
      <c r="L756" s="185">
        <v>2130322</v>
      </c>
    </row>
    <row r="757" spans="1:12" s="170" customFormat="1" ht="20.25" customHeight="1">
      <c r="A757" s="192"/>
      <c r="B757" s="191" t="s">
        <v>933</v>
      </c>
      <c r="C757" s="175">
        <v>0</v>
      </c>
      <c r="D757" s="175">
        <v>0</v>
      </c>
      <c r="E757" s="175"/>
      <c r="F757" s="175">
        <v>0</v>
      </c>
      <c r="G757" s="175">
        <v>0</v>
      </c>
      <c r="H757" s="176">
        <f t="shared" si="16"/>
        <v>0</v>
      </c>
      <c r="I757" s="176">
        <f t="shared" si="17"/>
        <v>0</v>
      </c>
      <c r="J757" s="176">
        <f t="shared" si="18"/>
        <v>0</v>
      </c>
      <c r="K757" s="176">
        <f t="shared" si="19"/>
        <v>0</v>
      </c>
      <c r="L757" s="185">
        <v>2130333</v>
      </c>
    </row>
    <row r="758" spans="1:12" s="170" customFormat="1" ht="20.25" customHeight="1">
      <c r="A758" s="192"/>
      <c r="B758" s="191" t="s">
        <v>958</v>
      </c>
      <c r="C758" s="175">
        <v>0</v>
      </c>
      <c r="D758" s="175">
        <v>0</v>
      </c>
      <c r="E758" s="175"/>
      <c r="F758" s="175">
        <v>0</v>
      </c>
      <c r="G758" s="175">
        <v>0</v>
      </c>
      <c r="H758" s="176">
        <f t="shared" si="16"/>
        <v>0</v>
      </c>
      <c r="I758" s="176">
        <f t="shared" si="17"/>
        <v>0</v>
      </c>
      <c r="J758" s="176">
        <f t="shared" si="18"/>
        <v>0</v>
      </c>
      <c r="K758" s="176">
        <f t="shared" si="19"/>
        <v>0</v>
      </c>
      <c r="L758" s="185">
        <v>2130334</v>
      </c>
    </row>
    <row r="759" spans="1:12" s="170" customFormat="1" ht="20.25" customHeight="1">
      <c r="A759" s="192"/>
      <c r="B759" s="191" t="s">
        <v>959</v>
      </c>
      <c r="C759" s="175">
        <v>0</v>
      </c>
      <c r="D759" s="175">
        <v>2070</v>
      </c>
      <c r="E759" s="175"/>
      <c r="F759" s="175">
        <v>69</v>
      </c>
      <c r="G759" s="175">
        <v>88</v>
      </c>
      <c r="H759" s="176">
        <f t="shared" si="16"/>
        <v>0</v>
      </c>
      <c r="I759" s="176">
        <f t="shared" si="17"/>
        <v>4.2512077294685993E-2</v>
      </c>
      <c r="J759" s="176">
        <f t="shared" si="18"/>
        <v>0</v>
      </c>
      <c r="K759" s="176">
        <f t="shared" si="19"/>
        <v>1.2753623188405796</v>
      </c>
      <c r="L759" s="185">
        <v>2130335</v>
      </c>
    </row>
    <row r="760" spans="1:12" s="170" customFormat="1" ht="20.25" customHeight="1">
      <c r="A760" s="192"/>
      <c r="B760" s="191" t="s">
        <v>960</v>
      </c>
      <c r="C760" s="175">
        <v>0</v>
      </c>
      <c r="D760" s="175">
        <v>0</v>
      </c>
      <c r="E760" s="175"/>
      <c r="F760" s="175">
        <v>0</v>
      </c>
      <c r="G760" s="175">
        <v>0</v>
      </c>
      <c r="H760" s="176">
        <f t="shared" si="16"/>
        <v>0</v>
      </c>
      <c r="I760" s="176">
        <f t="shared" si="17"/>
        <v>0</v>
      </c>
      <c r="J760" s="176">
        <f t="shared" si="18"/>
        <v>0</v>
      </c>
      <c r="K760" s="176">
        <f t="shared" si="19"/>
        <v>0</v>
      </c>
      <c r="L760" s="185">
        <v>2130336</v>
      </c>
    </row>
    <row r="761" spans="1:12" s="170" customFormat="1" ht="20.25" customHeight="1">
      <c r="A761" s="192"/>
      <c r="B761" s="191" t="s">
        <v>961</v>
      </c>
      <c r="C761" s="175">
        <v>0</v>
      </c>
      <c r="D761" s="175">
        <v>0</v>
      </c>
      <c r="E761" s="175"/>
      <c r="F761" s="175">
        <v>0</v>
      </c>
      <c r="G761" s="175">
        <v>0</v>
      </c>
      <c r="H761" s="176">
        <f t="shared" si="16"/>
        <v>0</v>
      </c>
      <c r="I761" s="176">
        <f t="shared" si="17"/>
        <v>0</v>
      </c>
      <c r="J761" s="176">
        <f t="shared" si="18"/>
        <v>0</v>
      </c>
      <c r="K761" s="176">
        <f t="shared" si="19"/>
        <v>0</v>
      </c>
      <c r="L761" s="185">
        <v>2130337</v>
      </c>
    </row>
    <row r="762" spans="1:12" s="170" customFormat="1" ht="20.25" customHeight="1">
      <c r="A762" s="192"/>
      <c r="B762" s="191" t="s">
        <v>962</v>
      </c>
      <c r="C762" s="175">
        <v>0</v>
      </c>
      <c r="D762" s="175">
        <v>2000</v>
      </c>
      <c r="E762" s="175"/>
      <c r="F762" s="175">
        <v>0</v>
      </c>
      <c r="G762" s="175">
        <v>0</v>
      </c>
      <c r="H762" s="176">
        <f t="shared" si="16"/>
        <v>0</v>
      </c>
      <c r="I762" s="176">
        <f t="shared" si="17"/>
        <v>0</v>
      </c>
      <c r="J762" s="176">
        <f t="shared" si="18"/>
        <v>0</v>
      </c>
      <c r="K762" s="176">
        <f t="shared" si="19"/>
        <v>0</v>
      </c>
      <c r="L762" s="185">
        <v>2130399</v>
      </c>
    </row>
    <row r="763" spans="1:12" s="170" customFormat="1" ht="20.25" customHeight="1">
      <c r="A763" s="192"/>
      <c r="B763" s="191" t="s">
        <v>963</v>
      </c>
      <c r="C763" s="175">
        <v>0</v>
      </c>
      <c r="D763" s="175">
        <v>282</v>
      </c>
      <c r="E763" s="175"/>
      <c r="F763" s="175">
        <v>10933</v>
      </c>
      <c r="G763" s="175">
        <v>15643</v>
      </c>
      <c r="H763" s="176">
        <f t="shared" si="16"/>
        <v>0</v>
      </c>
      <c r="I763" s="176">
        <f t="shared" si="17"/>
        <v>55.471631205673759</v>
      </c>
      <c r="J763" s="176">
        <f t="shared" si="18"/>
        <v>0</v>
      </c>
      <c r="K763" s="176">
        <f t="shared" si="19"/>
        <v>1.430805817250526</v>
      </c>
      <c r="L763" s="185">
        <v>21305</v>
      </c>
    </row>
    <row r="764" spans="1:12" s="170" customFormat="1" ht="20.25" customHeight="1">
      <c r="A764" s="192"/>
      <c r="B764" s="191" t="s">
        <v>362</v>
      </c>
      <c r="C764" s="175">
        <v>0</v>
      </c>
      <c r="D764" s="175"/>
      <c r="E764" s="175"/>
      <c r="F764" s="175">
        <v>529</v>
      </c>
      <c r="G764" s="175">
        <v>267</v>
      </c>
      <c r="H764" s="176">
        <f t="shared" si="16"/>
        <v>0</v>
      </c>
      <c r="I764" s="176">
        <f t="shared" si="17"/>
        <v>0</v>
      </c>
      <c r="J764" s="176">
        <f t="shared" si="18"/>
        <v>0</v>
      </c>
      <c r="K764" s="176">
        <f t="shared" si="19"/>
        <v>0.50472589792060496</v>
      </c>
      <c r="L764" s="185">
        <v>2130501</v>
      </c>
    </row>
    <row r="765" spans="1:12" s="170" customFormat="1" ht="20.25" customHeight="1">
      <c r="A765" s="192"/>
      <c r="B765" s="191" t="s">
        <v>363</v>
      </c>
      <c r="C765" s="175">
        <v>0</v>
      </c>
      <c r="D765" s="175"/>
      <c r="E765" s="175"/>
      <c r="F765" s="175">
        <v>90</v>
      </c>
      <c r="G765" s="175">
        <v>85</v>
      </c>
      <c r="H765" s="176">
        <f t="shared" si="16"/>
        <v>0</v>
      </c>
      <c r="I765" s="176">
        <f t="shared" si="17"/>
        <v>0</v>
      </c>
      <c r="J765" s="176">
        <f t="shared" si="18"/>
        <v>0</v>
      </c>
      <c r="K765" s="176">
        <f t="shared" si="19"/>
        <v>0.94444444444444442</v>
      </c>
      <c r="L765" s="185">
        <v>2130502</v>
      </c>
    </row>
    <row r="766" spans="1:12" s="170" customFormat="1" ht="20.25" customHeight="1">
      <c r="A766" s="192"/>
      <c r="B766" s="191" t="s">
        <v>364</v>
      </c>
      <c r="C766" s="175">
        <v>0</v>
      </c>
      <c r="D766" s="175"/>
      <c r="E766" s="175"/>
      <c r="F766" s="175">
        <v>0</v>
      </c>
      <c r="G766" s="175">
        <v>0</v>
      </c>
      <c r="H766" s="176">
        <f t="shared" si="16"/>
        <v>0</v>
      </c>
      <c r="I766" s="176">
        <f t="shared" si="17"/>
        <v>0</v>
      </c>
      <c r="J766" s="176">
        <f t="shared" si="18"/>
        <v>0</v>
      </c>
      <c r="K766" s="176">
        <f t="shared" si="19"/>
        <v>0</v>
      </c>
      <c r="L766" s="185">
        <v>2130503</v>
      </c>
    </row>
    <row r="767" spans="1:12" s="170" customFormat="1" ht="20.25" customHeight="1">
      <c r="A767" s="192"/>
      <c r="B767" s="191" t="s">
        <v>964</v>
      </c>
      <c r="C767" s="175">
        <v>0</v>
      </c>
      <c r="D767" s="175">
        <v>280</v>
      </c>
      <c r="E767" s="175"/>
      <c r="F767" s="175">
        <v>3487</v>
      </c>
      <c r="G767" s="175">
        <v>4882</v>
      </c>
      <c r="H767" s="176">
        <f t="shared" si="16"/>
        <v>0</v>
      </c>
      <c r="I767" s="176">
        <f t="shared" si="17"/>
        <v>17.435714285714287</v>
      </c>
      <c r="J767" s="176">
        <f t="shared" si="18"/>
        <v>0</v>
      </c>
      <c r="K767" s="176">
        <f t="shared" si="19"/>
        <v>1.400057355893318</v>
      </c>
      <c r="L767" s="185">
        <v>2130504</v>
      </c>
    </row>
    <row r="768" spans="1:12" s="170" customFormat="1" ht="20.25" customHeight="1">
      <c r="A768" s="192"/>
      <c r="B768" s="191" t="s">
        <v>965</v>
      </c>
      <c r="C768" s="175">
        <v>0</v>
      </c>
      <c r="D768" s="175"/>
      <c r="E768" s="175"/>
      <c r="F768" s="175">
        <v>5577</v>
      </c>
      <c r="G768" s="175">
        <v>8609</v>
      </c>
      <c r="H768" s="176">
        <f t="shared" si="16"/>
        <v>0</v>
      </c>
      <c r="I768" s="176">
        <f t="shared" si="17"/>
        <v>0</v>
      </c>
      <c r="J768" s="176">
        <f t="shared" si="18"/>
        <v>0</v>
      </c>
      <c r="K768" s="176">
        <f t="shared" si="19"/>
        <v>1.5436614667383899</v>
      </c>
      <c r="L768" s="185">
        <v>2130505</v>
      </c>
    </row>
    <row r="769" spans="1:12" s="170" customFormat="1" ht="20.25" customHeight="1">
      <c r="A769" s="192"/>
      <c r="B769" s="191" t="s">
        <v>966</v>
      </c>
      <c r="C769" s="175">
        <v>0</v>
      </c>
      <c r="D769" s="175"/>
      <c r="E769" s="175"/>
      <c r="F769" s="175">
        <v>509</v>
      </c>
      <c r="G769" s="175">
        <v>372</v>
      </c>
      <c r="H769" s="176">
        <f t="shared" si="16"/>
        <v>0</v>
      </c>
      <c r="I769" s="176">
        <f t="shared" si="17"/>
        <v>0</v>
      </c>
      <c r="J769" s="176">
        <f t="shared" si="18"/>
        <v>0</v>
      </c>
      <c r="K769" s="176">
        <f t="shared" si="19"/>
        <v>0.73084479371316302</v>
      </c>
      <c r="L769" s="185">
        <v>2130506</v>
      </c>
    </row>
    <row r="770" spans="1:12" s="170" customFormat="1" ht="20.25" customHeight="1">
      <c r="A770" s="192"/>
      <c r="B770" s="191" t="s">
        <v>967</v>
      </c>
      <c r="C770" s="175">
        <v>0</v>
      </c>
      <c r="D770" s="175"/>
      <c r="E770" s="175"/>
      <c r="F770" s="175">
        <v>653</v>
      </c>
      <c r="G770" s="175">
        <v>677</v>
      </c>
      <c r="H770" s="176">
        <f t="shared" si="16"/>
        <v>0</v>
      </c>
      <c r="I770" s="176">
        <f t="shared" si="17"/>
        <v>0</v>
      </c>
      <c r="J770" s="176">
        <f t="shared" si="18"/>
        <v>0</v>
      </c>
      <c r="K770" s="176">
        <f t="shared" si="19"/>
        <v>1.0367534456355283</v>
      </c>
      <c r="L770" s="185">
        <v>2130507</v>
      </c>
    </row>
    <row r="771" spans="1:12" s="170" customFormat="1" ht="20.25" customHeight="1">
      <c r="A771" s="192"/>
      <c r="B771" s="191" t="s">
        <v>968</v>
      </c>
      <c r="C771" s="175">
        <v>0</v>
      </c>
      <c r="D771" s="175"/>
      <c r="E771" s="175"/>
      <c r="F771" s="175">
        <v>0</v>
      </c>
      <c r="G771" s="175">
        <v>0</v>
      </c>
      <c r="H771" s="176">
        <f t="shared" si="16"/>
        <v>0</v>
      </c>
      <c r="I771" s="176">
        <f t="shared" si="17"/>
        <v>0</v>
      </c>
      <c r="J771" s="176">
        <f t="shared" si="18"/>
        <v>0</v>
      </c>
      <c r="K771" s="176">
        <f t="shared" si="19"/>
        <v>0</v>
      </c>
      <c r="L771" s="185">
        <v>2130508</v>
      </c>
    </row>
    <row r="772" spans="1:12" s="170" customFormat="1" ht="20.25" customHeight="1">
      <c r="A772" s="192"/>
      <c r="B772" s="191" t="s">
        <v>371</v>
      </c>
      <c r="C772" s="175">
        <v>0</v>
      </c>
      <c r="D772" s="175"/>
      <c r="E772" s="175"/>
      <c r="F772" s="175">
        <v>0</v>
      </c>
      <c r="G772" s="175">
        <v>0</v>
      </c>
      <c r="H772" s="176">
        <f t="shared" si="16"/>
        <v>0</v>
      </c>
      <c r="I772" s="176">
        <f t="shared" si="17"/>
        <v>0</v>
      </c>
      <c r="J772" s="176">
        <f t="shared" si="18"/>
        <v>0</v>
      </c>
      <c r="K772" s="176">
        <f t="shared" si="19"/>
        <v>0</v>
      </c>
      <c r="L772" s="185">
        <v>2130550</v>
      </c>
    </row>
    <row r="773" spans="1:12" s="170" customFormat="1" ht="20.25" customHeight="1">
      <c r="A773" s="192"/>
      <c r="B773" s="191" t="s">
        <v>969</v>
      </c>
      <c r="C773" s="175">
        <v>0</v>
      </c>
      <c r="D773" s="175">
        <v>2</v>
      </c>
      <c r="E773" s="175"/>
      <c r="F773" s="175">
        <v>88</v>
      </c>
      <c r="G773" s="175">
        <v>751</v>
      </c>
      <c r="H773" s="176">
        <f t="shared" si="16"/>
        <v>0</v>
      </c>
      <c r="I773" s="176">
        <f t="shared" si="17"/>
        <v>375.5</v>
      </c>
      <c r="J773" s="176">
        <f t="shared" si="18"/>
        <v>0</v>
      </c>
      <c r="K773" s="176">
        <f t="shared" si="19"/>
        <v>8.5340909090909083</v>
      </c>
      <c r="L773" s="185">
        <v>2130599</v>
      </c>
    </row>
    <row r="774" spans="1:12" s="170" customFormat="1" ht="20.25" customHeight="1">
      <c r="A774" s="192"/>
      <c r="B774" s="191" t="s">
        <v>970</v>
      </c>
      <c r="C774" s="175">
        <v>0</v>
      </c>
      <c r="D774" s="175">
        <v>557</v>
      </c>
      <c r="E774" s="175"/>
      <c r="F774" s="175">
        <v>1557</v>
      </c>
      <c r="G774" s="175">
        <v>961</v>
      </c>
      <c r="H774" s="176">
        <f t="shared" si="16"/>
        <v>0</v>
      </c>
      <c r="I774" s="176">
        <f t="shared" si="17"/>
        <v>1.7253141831238779</v>
      </c>
      <c r="J774" s="176">
        <f t="shared" si="18"/>
        <v>0</v>
      </c>
      <c r="K774" s="176">
        <f t="shared" si="19"/>
        <v>0.61721258831085424</v>
      </c>
      <c r="L774" s="185">
        <v>21307</v>
      </c>
    </row>
    <row r="775" spans="1:12" s="170" customFormat="1" ht="20.25" customHeight="1">
      <c r="A775" s="192"/>
      <c r="B775" s="191" t="s">
        <v>971</v>
      </c>
      <c r="C775" s="175">
        <v>0</v>
      </c>
      <c r="D775" s="175"/>
      <c r="E775" s="175"/>
      <c r="F775" s="175">
        <v>0</v>
      </c>
      <c r="G775" s="175">
        <v>184</v>
      </c>
      <c r="H775" s="176">
        <f t="shared" si="16"/>
        <v>0</v>
      </c>
      <c r="I775" s="176">
        <f t="shared" si="17"/>
        <v>0</v>
      </c>
      <c r="J775" s="176">
        <f t="shared" si="18"/>
        <v>0</v>
      </c>
      <c r="K775" s="176">
        <f t="shared" si="19"/>
        <v>0</v>
      </c>
      <c r="L775" s="185">
        <v>2130701</v>
      </c>
    </row>
    <row r="776" spans="1:12" s="170" customFormat="1" ht="20.25" customHeight="1">
      <c r="A776" s="192"/>
      <c r="B776" s="191" t="s">
        <v>972</v>
      </c>
      <c r="C776" s="175">
        <v>0</v>
      </c>
      <c r="D776" s="175"/>
      <c r="E776" s="175"/>
      <c r="F776" s="175">
        <v>0</v>
      </c>
      <c r="G776" s="175">
        <v>0</v>
      </c>
      <c r="H776" s="176">
        <f t="shared" si="16"/>
        <v>0</v>
      </c>
      <c r="I776" s="176">
        <f t="shared" si="17"/>
        <v>0</v>
      </c>
      <c r="J776" s="176">
        <f t="shared" si="18"/>
        <v>0</v>
      </c>
      <c r="K776" s="176">
        <f t="shared" si="19"/>
        <v>0</v>
      </c>
      <c r="L776" s="185">
        <v>2130704</v>
      </c>
    </row>
    <row r="777" spans="1:12" s="170" customFormat="1" ht="20.25" customHeight="1">
      <c r="A777" s="192"/>
      <c r="B777" s="191" t="s">
        <v>973</v>
      </c>
      <c r="C777" s="175">
        <v>0</v>
      </c>
      <c r="D777" s="175">
        <v>557</v>
      </c>
      <c r="E777" s="175"/>
      <c r="F777" s="175">
        <v>557</v>
      </c>
      <c r="G777" s="175">
        <v>627</v>
      </c>
      <c r="H777" s="176">
        <f t="shared" si="16"/>
        <v>0</v>
      </c>
      <c r="I777" s="176">
        <f t="shared" si="17"/>
        <v>1.125673249551167</v>
      </c>
      <c r="J777" s="176">
        <f t="shared" si="18"/>
        <v>0</v>
      </c>
      <c r="K777" s="176">
        <f t="shared" si="19"/>
        <v>1.125673249551167</v>
      </c>
      <c r="L777" s="185">
        <v>2130705</v>
      </c>
    </row>
    <row r="778" spans="1:12" s="170" customFormat="1" ht="20.25" customHeight="1">
      <c r="A778" s="192"/>
      <c r="B778" s="191" t="s">
        <v>974</v>
      </c>
      <c r="C778" s="175">
        <v>0</v>
      </c>
      <c r="D778" s="175"/>
      <c r="E778" s="175"/>
      <c r="F778" s="175">
        <v>1000</v>
      </c>
      <c r="G778" s="175">
        <v>0</v>
      </c>
      <c r="H778" s="176">
        <f t="shared" si="16"/>
        <v>0</v>
      </c>
      <c r="I778" s="176">
        <f t="shared" si="17"/>
        <v>0</v>
      </c>
      <c r="J778" s="176">
        <f t="shared" si="18"/>
        <v>0</v>
      </c>
      <c r="K778" s="176">
        <f t="shared" si="19"/>
        <v>0</v>
      </c>
      <c r="L778" s="185">
        <v>2130706</v>
      </c>
    </row>
    <row r="779" spans="1:12" s="170" customFormat="1" ht="20.25" customHeight="1">
      <c r="A779" s="192"/>
      <c r="B779" s="191" t="s">
        <v>975</v>
      </c>
      <c r="C779" s="175">
        <v>0</v>
      </c>
      <c r="D779" s="175"/>
      <c r="E779" s="175"/>
      <c r="F779" s="175">
        <v>0</v>
      </c>
      <c r="G779" s="175">
        <v>0</v>
      </c>
      <c r="H779" s="176">
        <f t="shared" si="16"/>
        <v>0</v>
      </c>
      <c r="I779" s="176">
        <f t="shared" si="17"/>
        <v>0</v>
      </c>
      <c r="J779" s="176">
        <f t="shared" si="18"/>
        <v>0</v>
      </c>
      <c r="K779" s="176">
        <f t="shared" si="19"/>
        <v>0</v>
      </c>
      <c r="L779" s="185">
        <v>2130707</v>
      </c>
    </row>
    <row r="780" spans="1:12" s="170" customFormat="1" ht="20.25" customHeight="1">
      <c r="A780" s="192"/>
      <c r="B780" s="191" t="s">
        <v>976</v>
      </c>
      <c r="C780" s="175">
        <v>0</v>
      </c>
      <c r="D780" s="175"/>
      <c r="E780" s="175"/>
      <c r="F780" s="175">
        <v>0</v>
      </c>
      <c r="G780" s="175">
        <v>150</v>
      </c>
      <c r="H780" s="176">
        <f t="shared" si="16"/>
        <v>0</v>
      </c>
      <c r="I780" s="176">
        <f t="shared" si="17"/>
        <v>0</v>
      </c>
      <c r="J780" s="176">
        <f t="shared" si="18"/>
        <v>0</v>
      </c>
      <c r="K780" s="176">
        <f t="shared" si="19"/>
        <v>0</v>
      </c>
      <c r="L780" s="185">
        <v>2130799</v>
      </c>
    </row>
    <row r="781" spans="1:12" s="170" customFormat="1" ht="20.25" customHeight="1">
      <c r="A781" s="192"/>
      <c r="B781" s="191" t="s">
        <v>977</v>
      </c>
      <c r="C781" s="175">
        <v>0</v>
      </c>
      <c r="D781" s="175">
        <v>336</v>
      </c>
      <c r="E781" s="175"/>
      <c r="F781" s="175">
        <v>1942</v>
      </c>
      <c r="G781" s="175">
        <v>1831</v>
      </c>
      <c r="H781" s="176">
        <f t="shared" si="16"/>
        <v>0</v>
      </c>
      <c r="I781" s="176">
        <f t="shared" si="17"/>
        <v>5.4494047619047619</v>
      </c>
      <c r="J781" s="176">
        <f t="shared" si="18"/>
        <v>0</v>
      </c>
      <c r="K781" s="176">
        <f t="shared" si="19"/>
        <v>0.94284243048403704</v>
      </c>
      <c r="L781" s="185">
        <v>21308</v>
      </c>
    </row>
    <row r="782" spans="1:12" s="170" customFormat="1" ht="20.25" customHeight="1">
      <c r="A782" s="192"/>
      <c r="B782" s="191" t="s">
        <v>978</v>
      </c>
      <c r="C782" s="175">
        <v>0</v>
      </c>
      <c r="D782" s="175">
        <v>156</v>
      </c>
      <c r="E782" s="175"/>
      <c r="F782" s="175">
        <v>371</v>
      </c>
      <c r="G782" s="175">
        <v>744</v>
      </c>
      <c r="H782" s="176">
        <f t="shared" si="16"/>
        <v>0</v>
      </c>
      <c r="I782" s="176">
        <f t="shared" si="17"/>
        <v>4.7692307692307692</v>
      </c>
      <c r="J782" s="176">
        <f t="shared" si="18"/>
        <v>0</v>
      </c>
      <c r="K782" s="176">
        <f t="shared" si="19"/>
        <v>2.0053908355795147</v>
      </c>
      <c r="L782" s="185">
        <v>2130801</v>
      </c>
    </row>
    <row r="783" spans="1:12" s="170" customFormat="1" ht="20.25" customHeight="1">
      <c r="A783" s="192"/>
      <c r="B783" s="191" t="s">
        <v>979</v>
      </c>
      <c r="C783" s="175">
        <v>0</v>
      </c>
      <c r="D783" s="175">
        <v>100</v>
      </c>
      <c r="E783" s="175"/>
      <c r="F783" s="175">
        <v>470</v>
      </c>
      <c r="G783" s="175">
        <v>457</v>
      </c>
      <c r="H783" s="176">
        <f t="shared" si="16"/>
        <v>0</v>
      </c>
      <c r="I783" s="176">
        <f t="shared" si="17"/>
        <v>4.57</v>
      </c>
      <c r="J783" s="176">
        <f t="shared" si="18"/>
        <v>0</v>
      </c>
      <c r="K783" s="176">
        <f t="shared" si="19"/>
        <v>0.97234042553191491</v>
      </c>
      <c r="L783" s="185">
        <v>2130803</v>
      </c>
    </row>
    <row r="784" spans="1:12" s="170" customFormat="1" ht="20.25" customHeight="1">
      <c r="A784" s="192"/>
      <c r="B784" s="191" t="s">
        <v>980</v>
      </c>
      <c r="C784" s="175">
        <v>0</v>
      </c>
      <c r="D784" s="175">
        <v>80</v>
      </c>
      <c r="E784" s="175"/>
      <c r="F784" s="175">
        <v>1101</v>
      </c>
      <c r="G784" s="175">
        <v>607</v>
      </c>
      <c r="H784" s="176">
        <f t="shared" si="16"/>
        <v>0</v>
      </c>
      <c r="I784" s="176">
        <f t="shared" si="17"/>
        <v>7.5875000000000004</v>
      </c>
      <c r="J784" s="176">
        <f t="shared" si="18"/>
        <v>0</v>
      </c>
      <c r="K784" s="176">
        <f t="shared" si="19"/>
        <v>0.55131698455949141</v>
      </c>
      <c r="L784" s="185">
        <v>2130804</v>
      </c>
    </row>
    <row r="785" spans="1:12" s="170" customFormat="1" ht="20.25" customHeight="1">
      <c r="A785" s="192"/>
      <c r="B785" s="191" t="s">
        <v>981</v>
      </c>
      <c r="C785" s="175">
        <v>0</v>
      </c>
      <c r="D785" s="175"/>
      <c r="E785" s="175"/>
      <c r="F785" s="175">
        <v>0</v>
      </c>
      <c r="G785" s="175">
        <v>0</v>
      </c>
      <c r="H785" s="176">
        <f t="shared" si="16"/>
        <v>0</v>
      </c>
      <c r="I785" s="176">
        <f t="shared" si="17"/>
        <v>0</v>
      </c>
      <c r="J785" s="176">
        <f t="shared" si="18"/>
        <v>0</v>
      </c>
      <c r="K785" s="176">
        <f t="shared" si="19"/>
        <v>0</v>
      </c>
      <c r="L785" s="185">
        <v>2130805</v>
      </c>
    </row>
    <row r="786" spans="1:12" s="170" customFormat="1" ht="20.25" customHeight="1">
      <c r="A786" s="192"/>
      <c r="B786" s="191" t="s">
        <v>982</v>
      </c>
      <c r="C786" s="175">
        <v>0</v>
      </c>
      <c r="D786" s="175"/>
      <c r="E786" s="175"/>
      <c r="F786" s="175">
        <v>0</v>
      </c>
      <c r="G786" s="175">
        <v>23</v>
      </c>
      <c r="H786" s="176">
        <f t="shared" si="16"/>
        <v>0</v>
      </c>
      <c r="I786" s="176">
        <f t="shared" si="17"/>
        <v>0</v>
      </c>
      <c r="J786" s="176">
        <f t="shared" si="18"/>
        <v>0</v>
      </c>
      <c r="K786" s="176">
        <f t="shared" si="19"/>
        <v>0</v>
      </c>
      <c r="L786" s="185">
        <v>2130899</v>
      </c>
    </row>
    <row r="787" spans="1:12" s="170" customFormat="1" ht="20.25" customHeight="1">
      <c r="A787" s="192"/>
      <c r="B787" s="191" t="s">
        <v>983</v>
      </c>
      <c r="C787" s="175">
        <v>0</v>
      </c>
      <c r="D787" s="175"/>
      <c r="E787" s="175"/>
      <c r="F787" s="175"/>
      <c r="G787" s="175"/>
      <c r="H787" s="176">
        <f t="shared" si="16"/>
        <v>0</v>
      </c>
      <c r="I787" s="176">
        <f t="shared" si="17"/>
        <v>0</v>
      </c>
      <c r="J787" s="176">
        <f t="shared" si="18"/>
        <v>0</v>
      </c>
      <c r="K787" s="176">
        <f t="shared" si="19"/>
        <v>0</v>
      </c>
      <c r="L787" s="185">
        <v>21309</v>
      </c>
    </row>
    <row r="788" spans="1:12" s="170" customFormat="1" ht="20.25" customHeight="1">
      <c r="A788" s="192"/>
      <c r="B788" s="191" t="s">
        <v>984</v>
      </c>
      <c r="C788" s="175">
        <v>0</v>
      </c>
      <c r="D788" s="175"/>
      <c r="E788" s="175"/>
      <c r="F788" s="175"/>
      <c r="G788" s="175"/>
      <c r="H788" s="176">
        <f t="shared" si="16"/>
        <v>0</v>
      </c>
      <c r="I788" s="176">
        <f t="shared" si="17"/>
        <v>0</v>
      </c>
      <c r="J788" s="176">
        <f t="shared" si="18"/>
        <v>0</v>
      </c>
      <c r="K788" s="176">
        <f t="shared" si="19"/>
        <v>0</v>
      </c>
      <c r="L788" s="185">
        <v>2130901</v>
      </c>
    </row>
    <row r="789" spans="1:12" s="170" customFormat="1" ht="20.25" customHeight="1">
      <c r="A789" s="192"/>
      <c r="B789" s="191" t="s">
        <v>985</v>
      </c>
      <c r="C789" s="175">
        <v>0</v>
      </c>
      <c r="D789" s="175"/>
      <c r="E789" s="175"/>
      <c r="F789" s="175"/>
      <c r="G789" s="175"/>
      <c r="H789" s="176">
        <f t="shared" si="16"/>
        <v>0</v>
      </c>
      <c r="I789" s="176">
        <f t="shared" si="17"/>
        <v>0</v>
      </c>
      <c r="J789" s="176">
        <f t="shared" si="18"/>
        <v>0</v>
      </c>
      <c r="K789" s="176">
        <f t="shared" si="19"/>
        <v>0</v>
      </c>
      <c r="L789" s="185">
        <v>2130999</v>
      </c>
    </row>
    <row r="790" spans="1:12" s="170" customFormat="1" ht="20.25" customHeight="1">
      <c r="A790" s="192"/>
      <c r="B790" s="191" t="s">
        <v>986</v>
      </c>
      <c r="C790" s="175">
        <v>0</v>
      </c>
      <c r="D790" s="175"/>
      <c r="E790" s="175"/>
      <c r="F790" s="175">
        <v>7838</v>
      </c>
      <c r="G790" s="175">
        <v>27</v>
      </c>
      <c r="H790" s="176">
        <f t="shared" si="16"/>
        <v>0</v>
      </c>
      <c r="I790" s="176">
        <f t="shared" si="17"/>
        <v>0</v>
      </c>
      <c r="J790" s="176">
        <f t="shared" si="18"/>
        <v>0</v>
      </c>
      <c r="K790" s="176">
        <f t="shared" si="19"/>
        <v>3.4447563153865782E-3</v>
      </c>
      <c r="L790" s="185">
        <v>21399</v>
      </c>
    </row>
    <row r="791" spans="1:12" s="170" customFormat="1" ht="20.25" customHeight="1">
      <c r="A791" s="192"/>
      <c r="B791" s="191" t="s">
        <v>987</v>
      </c>
      <c r="C791" s="175">
        <v>0</v>
      </c>
      <c r="D791" s="175"/>
      <c r="E791" s="175"/>
      <c r="F791" s="175">
        <v>0</v>
      </c>
      <c r="G791" s="175">
        <v>0</v>
      </c>
      <c r="H791" s="176">
        <f t="shared" si="16"/>
        <v>0</v>
      </c>
      <c r="I791" s="176">
        <f t="shared" si="17"/>
        <v>0</v>
      </c>
      <c r="J791" s="176">
        <f t="shared" si="18"/>
        <v>0</v>
      </c>
      <c r="K791" s="176">
        <f t="shared" si="19"/>
        <v>0</v>
      </c>
      <c r="L791" s="185">
        <v>2139901</v>
      </c>
    </row>
    <row r="792" spans="1:12" s="170" customFormat="1" ht="20.25" customHeight="1">
      <c r="A792" s="192"/>
      <c r="B792" s="191" t="s">
        <v>988</v>
      </c>
      <c r="C792" s="175">
        <v>0</v>
      </c>
      <c r="D792" s="175"/>
      <c r="E792" s="175"/>
      <c r="F792" s="175">
        <v>7838</v>
      </c>
      <c r="G792" s="175">
        <v>27</v>
      </c>
      <c r="H792" s="176">
        <f t="shared" si="16"/>
        <v>0</v>
      </c>
      <c r="I792" s="176">
        <f t="shared" si="17"/>
        <v>0</v>
      </c>
      <c r="J792" s="176">
        <f t="shared" si="18"/>
        <v>0</v>
      </c>
      <c r="K792" s="176">
        <f t="shared" si="19"/>
        <v>3.4447563153865782E-3</v>
      </c>
      <c r="L792" s="185">
        <v>2139999</v>
      </c>
    </row>
    <row r="793" spans="1:12" s="170" customFormat="1" ht="20.25" customHeight="1">
      <c r="A793" s="190" t="s">
        <v>989</v>
      </c>
      <c r="B793" s="191" t="s">
        <v>320</v>
      </c>
      <c r="C793" s="175">
        <v>0</v>
      </c>
      <c r="D793" s="175">
        <v>8512</v>
      </c>
      <c r="E793" s="175"/>
      <c r="F793" s="175">
        <v>8441</v>
      </c>
      <c r="G793" s="175">
        <v>8604</v>
      </c>
      <c r="H793" s="176">
        <f t="shared" si="16"/>
        <v>0</v>
      </c>
      <c r="I793" s="176">
        <f t="shared" si="17"/>
        <v>1.0108082706766917</v>
      </c>
      <c r="J793" s="176">
        <f t="shared" si="18"/>
        <v>0</v>
      </c>
      <c r="K793" s="176">
        <f t="shared" si="19"/>
        <v>1.0193105082336216</v>
      </c>
      <c r="L793" s="185">
        <v>214</v>
      </c>
    </row>
    <row r="794" spans="1:12" s="170" customFormat="1" ht="20.25" customHeight="1">
      <c r="A794" s="192"/>
      <c r="B794" s="191" t="s">
        <v>990</v>
      </c>
      <c r="C794" s="175">
        <v>0</v>
      </c>
      <c r="D794" s="175">
        <v>8231</v>
      </c>
      <c r="E794" s="175"/>
      <c r="F794" s="175">
        <v>4618</v>
      </c>
      <c r="G794" s="175">
        <v>3646</v>
      </c>
      <c r="H794" s="176">
        <f t="shared" si="16"/>
        <v>0</v>
      </c>
      <c r="I794" s="176">
        <f t="shared" si="17"/>
        <v>0.44295954319037784</v>
      </c>
      <c r="J794" s="176">
        <f t="shared" si="18"/>
        <v>0</v>
      </c>
      <c r="K794" s="176">
        <f t="shared" si="19"/>
        <v>0.78951927241229969</v>
      </c>
      <c r="L794" s="185">
        <v>21401</v>
      </c>
    </row>
    <row r="795" spans="1:12" s="170" customFormat="1" ht="20.25" customHeight="1">
      <c r="A795" s="192"/>
      <c r="B795" s="191" t="s">
        <v>362</v>
      </c>
      <c r="C795" s="175">
        <v>0</v>
      </c>
      <c r="D795" s="175">
        <v>260</v>
      </c>
      <c r="E795" s="175"/>
      <c r="F795" s="175">
        <v>258</v>
      </c>
      <c r="G795" s="175">
        <v>297</v>
      </c>
      <c r="H795" s="176">
        <f t="shared" si="16"/>
        <v>0</v>
      </c>
      <c r="I795" s="176">
        <f t="shared" si="17"/>
        <v>1.1423076923076922</v>
      </c>
      <c r="J795" s="176">
        <f t="shared" si="18"/>
        <v>0</v>
      </c>
      <c r="K795" s="176">
        <f t="shared" si="19"/>
        <v>1.1511627906976745</v>
      </c>
      <c r="L795" s="185">
        <v>2140101</v>
      </c>
    </row>
    <row r="796" spans="1:12" s="170" customFormat="1" ht="20.25" customHeight="1">
      <c r="A796" s="192"/>
      <c r="B796" s="191" t="s">
        <v>363</v>
      </c>
      <c r="C796" s="175">
        <v>0</v>
      </c>
      <c r="D796" s="175">
        <v>50</v>
      </c>
      <c r="E796" s="175"/>
      <c r="F796" s="175">
        <v>50</v>
      </c>
      <c r="G796" s="175">
        <v>48</v>
      </c>
      <c r="H796" s="176">
        <f t="shared" si="16"/>
        <v>0</v>
      </c>
      <c r="I796" s="176">
        <f t="shared" si="17"/>
        <v>0.96</v>
      </c>
      <c r="J796" s="176">
        <f t="shared" si="18"/>
        <v>0</v>
      </c>
      <c r="K796" s="176">
        <f t="shared" si="19"/>
        <v>0.96</v>
      </c>
      <c r="L796" s="185">
        <v>2140102</v>
      </c>
    </row>
    <row r="797" spans="1:12" s="170" customFormat="1" ht="20.25" customHeight="1">
      <c r="A797" s="192"/>
      <c r="B797" s="191" t="s">
        <v>364</v>
      </c>
      <c r="C797" s="175">
        <v>0</v>
      </c>
      <c r="D797" s="175">
        <v>0</v>
      </c>
      <c r="E797" s="175"/>
      <c r="F797" s="175">
        <v>0</v>
      </c>
      <c r="G797" s="175">
        <v>0</v>
      </c>
      <c r="H797" s="176">
        <f t="shared" si="16"/>
        <v>0</v>
      </c>
      <c r="I797" s="176">
        <f t="shared" si="17"/>
        <v>0</v>
      </c>
      <c r="J797" s="176">
        <f t="shared" si="18"/>
        <v>0</v>
      </c>
      <c r="K797" s="176">
        <f t="shared" si="19"/>
        <v>0</v>
      </c>
      <c r="L797" s="185">
        <v>2140103</v>
      </c>
    </row>
    <row r="798" spans="1:12" s="170" customFormat="1" ht="20.25" customHeight="1">
      <c r="A798" s="192"/>
      <c r="B798" s="191" t="s">
        <v>991</v>
      </c>
      <c r="C798" s="175">
        <v>0</v>
      </c>
      <c r="D798" s="175">
        <v>3735</v>
      </c>
      <c r="E798" s="175"/>
      <c r="F798" s="175">
        <v>735</v>
      </c>
      <c r="G798" s="175">
        <v>50</v>
      </c>
      <c r="H798" s="176">
        <f t="shared" si="16"/>
        <v>0</v>
      </c>
      <c r="I798" s="176">
        <f t="shared" si="17"/>
        <v>1.3386880856760375E-2</v>
      </c>
      <c r="J798" s="176">
        <f t="shared" si="18"/>
        <v>0</v>
      </c>
      <c r="K798" s="176">
        <f t="shared" si="19"/>
        <v>6.8027210884353748E-2</v>
      </c>
      <c r="L798" s="185">
        <v>2140104</v>
      </c>
    </row>
    <row r="799" spans="1:12" s="170" customFormat="1" ht="20.25" customHeight="1">
      <c r="A799" s="192"/>
      <c r="B799" s="191" t="s">
        <v>992</v>
      </c>
      <c r="C799" s="175">
        <v>0</v>
      </c>
      <c r="D799" s="175">
        <v>3642</v>
      </c>
      <c r="E799" s="175"/>
      <c r="F799" s="175">
        <v>3575</v>
      </c>
      <c r="G799" s="175">
        <v>3251</v>
      </c>
      <c r="H799" s="176">
        <f t="shared" si="16"/>
        <v>0</v>
      </c>
      <c r="I799" s="176">
        <f t="shared" si="17"/>
        <v>0.89264140582097751</v>
      </c>
      <c r="J799" s="176">
        <f t="shared" si="18"/>
        <v>0</v>
      </c>
      <c r="K799" s="176">
        <f t="shared" si="19"/>
        <v>0.9093706293706294</v>
      </c>
      <c r="L799" s="185">
        <v>2140106</v>
      </c>
    </row>
    <row r="800" spans="1:12" s="170" customFormat="1" ht="20.25" customHeight="1">
      <c r="A800" s="192"/>
      <c r="B800" s="191" t="s">
        <v>993</v>
      </c>
      <c r="C800" s="175">
        <v>0</v>
      </c>
      <c r="D800" s="175">
        <v>0</v>
      </c>
      <c r="E800" s="175"/>
      <c r="F800" s="175">
        <v>0</v>
      </c>
      <c r="G800" s="175">
        <v>0</v>
      </c>
      <c r="H800" s="176">
        <f t="shared" si="16"/>
        <v>0</v>
      </c>
      <c r="I800" s="176">
        <f t="shared" si="17"/>
        <v>0</v>
      </c>
      <c r="J800" s="176">
        <f t="shared" si="18"/>
        <v>0</v>
      </c>
      <c r="K800" s="176">
        <f t="shared" si="19"/>
        <v>0</v>
      </c>
      <c r="L800" s="185">
        <v>2140109</v>
      </c>
    </row>
    <row r="801" spans="1:12" s="170" customFormat="1" ht="20.25" customHeight="1">
      <c r="A801" s="192"/>
      <c r="B801" s="191" t="s">
        <v>994</v>
      </c>
      <c r="C801" s="175">
        <v>0</v>
      </c>
      <c r="D801" s="175">
        <v>0</v>
      </c>
      <c r="E801" s="175"/>
      <c r="F801" s="175">
        <v>0</v>
      </c>
      <c r="G801" s="175">
        <v>0</v>
      </c>
      <c r="H801" s="176">
        <f t="shared" si="16"/>
        <v>0</v>
      </c>
      <c r="I801" s="176">
        <f t="shared" si="17"/>
        <v>0</v>
      </c>
      <c r="J801" s="176">
        <f t="shared" si="18"/>
        <v>0</v>
      </c>
      <c r="K801" s="176">
        <f t="shared" si="19"/>
        <v>0</v>
      </c>
      <c r="L801" s="185">
        <v>2140110</v>
      </c>
    </row>
    <row r="802" spans="1:12" s="170" customFormat="1" ht="20.25" customHeight="1">
      <c r="A802" s="192"/>
      <c r="B802" s="191" t="s">
        <v>995</v>
      </c>
      <c r="C802" s="175">
        <v>0</v>
      </c>
      <c r="D802" s="175">
        <v>0</v>
      </c>
      <c r="E802" s="175"/>
      <c r="F802" s="175">
        <v>0</v>
      </c>
      <c r="G802" s="175">
        <v>0</v>
      </c>
      <c r="H802" s="176">
        <f t="shared" si="16"/>
        <v>0</v>
      </c>
      <c r="I802" s="176">
        <f t="shared" si="17"/>
        <v>0</v>
      </c>
      <c r="J802" s="176">
        <f t="shared" si="18"/>
        <v>0</v>
      </c>
      <c r="K802" s="176">
        <f t="shared" si="19"/>
        <v>0</v>
      </c>
      <c r="L802" s="185">
        <v>2140111</v>
      </c>
    </row>
    <row r="803" spans="1:12" s="170" customFormat="1" ht="20.25" customHeight="1">
      <c r="A803" s="192"/>
      <c r="B803" s="191" t="s">
        <v>996</v>
      </c>
      <c r="C803" s="175">
        <v>0</v>
      </c>
      <c r="D803" s="175">
        <v>0</v>
      </c>
      <c r="E803" s="175"/>
      <c r="F803" s="175">
        <v>0</v>
      </c>
      <c r="G803" s="175">
        <v>0</v>
      </c>
      <c r="H803" s="176">
        <f t="shared" si="16"/>
        <v>0</v>
      </c>
      <c r="I803" s="176">
        <f t="shared" si="17"/>
        <v>0</v>
      </c>
      <c r="J803" s="176">
        <f t="shared" si="18"/>
        <v>0</v>
      </c>
      <c r="K803" s="176">
        <f t="shared" si="19"/>
        <v>0</v>
      </c>
      <c r="L803" s="185">
        <v>2140112</v>
      </c>
    </row>
    <row r="804" spans="1:12" s="170" customFormat="1" ht="20.25" customHeight="1">
      <c r="A804" s="192"/>
      <c r="B804" s="191" t="s">
        <v>997</v>
      </c>
      <c r="C804" s="175">
        <v>0</v>
      </c>
      <c r="D804" s="175">
        <v>0</v>
      </c>
      <c r="E804" s="175"/>
      <c r="F804" s="175">
        <v>0</v>
      </c>
      <c r="G804" s="175">
        <v>0</v>
      </c>
      <c r="H804" s="176">
        <f t="shared" si="16"/>
        <v>0</v>
      </c>
      <c r="I804" s="176">
        <f t="shared" si="17"/>
        <v>0</v>
      </c>
      <c r="J804" s="176">
        <f t="shared" si="18"/>
        <v>0</v>
      </c>
      <c r="K804" s="176">
        <f t="shared" si="19"/>
        <v>0</v>
      </c>
      <c r="L804" s="185">
        <v>2140114</v>
      </c>
    </row>
    <row r="805" spans="1:12" s="170" customFormat="1" ht="20.25" customHeight="1">
      <c r="A805" s="192"/>
      <c r="B805" s="191" t="s">
        <v>998</v>
      </c>
      <c r="C805" s="175">
        <v>0</v>
      </c>
      <c r="D805" s="175">
        <v>0</v>
      </c>
      <c r="E805" s="175"/>
      <c r="F805" s="175">
        <v>0</v>
      </c>
      <c r="G805" s="175">
        <v>0</v>
      </c>
      <c r="H805" s="176">
        <f t="shared" si="16"/>
        <v>0</v>
      </c>
      <c r="I805" s="176">
        <f t="shared" si="17"/>
        <v>0</v>
      </c>
      <c r="J805" s="176">
        <f t="shared" si="18"/>
        <v>0</v>
      </c>
      <c r="K805" s="176">
        <f t="shared" si="19"/>
        <v>0</v>
      </c>
      <c r="L805" s="185">
        <v>2140122</v>
      </c>
    </row>
    <row r="806" spans="1:12" s="170" customFormat="1" ht="20.25" customHeight="1">
      <c r="A806" s="192"/>
      <c r="B806" s="191" t="s">
        <v>999</v>
      </c>
      <c r="C806" s="175">
        <v>0</v>
      </c>
      <c r="D806" s="175">
        <v>0</v>
      </c>
      <c r="E806" s="175"/>
      <c r="F806" s="175">
        <v>0</v>
      </c>
      <c r="G806" s="175">
        <v>0</v>
      </c>
      <c r="H806" s="176">
        <f t="shared" si="16"/>
        <v>0</v>
      </c>
      <c r="I806" s="176">
        <f t="shared" si="17"/>
        <v>0</v>
      </c>
      <c r="J806" s="176">
        <f t="shared" si="18"/>
        <v>0</v>
      </c>
      <c r="K806" s="176">
        <f t="shared" si="19"/>
        <v>0</v>
      </c>
      <c r="L806" s="185">
        <v>2140123</v>
      </c>
    </row>
    <row r="807" spans="1:12" s="170" customFormat="1" ht="20.25" customHeight="1">
      <c r="A807" s="192"/>
      <c r="B807" s="191" t="s">
        <v>1000</v>
      </c>
      <c r="C807" s="175">
        <v>0</v>
      </c>
      <c r="D807" s="175">
        <v>0</v>
      </c>
      <c r="E807" s="175"/>
      <c r="F807" s="175">
        <v>0</v>
      </c>
      <c r="G807" s="175">
        <v>0</v>
      </c>
      <c r="H807" s="176">
        <f t="shared" si="16"/>
        <v>0</v>
      </c>
      <c r="I807" s="176">
        <f t="shared" si="17"/>
        <v>0</v>
      </c>
      <c r="J807" s="176">
        <f t="shared" si="18"/>
        <v>0</v>
      </c>
      <c r="K807" s="176">
        <f t="shared" si="19"/>
        <v>0</v>
      </c>
      <c r="L807" s="185">
        <v>2140127</v>
      </c>
    </row>
    <row r="808" spans="1:12" s="170" customFormat="1" ht="20.25" customHeight="1">
      <c r="A808" s="192"/>
      <c r="B808" s="191" t="s">
        <v>1001</v>
      </c>
      <c r="C808" s="175">
        <v>0</v>
      </c>
      <c r="D808" s="175">
        <v>0</v>
      </c>
      <c r="E808" s="175"/>
      <c r="F808" s="175">
        <v>0</v>
      </c>
      <c r="G808" s="175">
        <v>0</v>
      </c>
      <c r="H808" s="176">
        <f t="shared" si="16"/>
        <v>0</v>
      </c>
      <c r="I808" s="176">
        <f t="shared" si="17"/>
        <v>0</v>
      </c>
      <c r="J808" s="176">
        <f t="shared" si="18"/>
        <v>0</v>
      </c>
      <c r="K808" s="176">
        <f t="shared" si="19"/>
        <v>0</v>
      </c>
      <c r="L808" s="185">
        <v>2140128</v>
      </c>
    </row>
    <row r="809" spans="1:12" s="170" customFormat="1" ht="20.25" customHeight="1">
      <c r="A809" s="192"/>
      <c r="B809" s="191" t="s">
        <v>1002</v>
      </c>
      <c r="C809" s="175">
        <v>0</v>
      </c>
      <c r="D809" s="175">
        <v>0</v>
      </c>
      <c r="E809" s="175"/>
      <c r="F809" s="175">
        <v>0</v>
      </c>
      <c r="G809" s="175">
        <v>0</v>
      </c>
      <c r="H809" s="176">
        <f t="shared" si="16"/>
        <v>0</v>
      </c>
      <c r="I809" s="176">
        <f t="shared" si="17"/>
        <v>0</v>
      </c>
      <c r="J809" s="176">
        <f t="shared" si="18"/>
        <v>0</v>
      </c>
      <c r="K809" s="176">
        <f t="shared" si="19"/>
        <v>0</v>
      </c>
      <c r="L809" s="185">
        <v>2140129</v>
      </c>
    </row>
    <row r="810" spans="1:12" s="170" customFormat="1" ht="20.25" customHeight="1">
      <c r="A810" s="192"/>
      <c r="B810" s="191" t="s">
        <v>1003</v>
      </c>
      <c r="C810" s="175">
        <v>0</v>
      </c>
      <c r="D810" s="175">
        <v>0</v>
      </c>
      <c r="E810" s="175"/>
      <c r="F810" s="175">
        <v>0</v>
      </c>
      <c r="G810" s="175">
        <v>0</v>
      </c>
      <c r="H810" s="176">
        <f t="shared" si="16"/>
        <v>0</v>
      </c>
      <c r="I810" s="176">
        <f t="shared" si="17"/>
        <v>0</v>
      </c>
      <c r="J810" s="176">
        <f t="shared" si="18"/>
        <v>0</v>
      </c>
      <c r="K810" s="176">
        <f t="shared" si="19"/>
        <v>0</v>
      </c>
      <c r="L810" s="185">
        <v>2140130</v>
      </c>
    </row>
    <row r="811" spans="1:12" s="170" customFormat="1" ht="20.25" customHeight="1">
      <c r="A811" s="192"/>
      <c r="B811" s="191" t="s">
        <v>1004</v>
      </c>
      <c r="C811" s="175">
        <v>0</v>
      </c>
      <c r="D811" s="175">
        <v>0</v>
      </c>
      <c r="E811" s="175"/>
      <c r="F811" s="175">
        <v>0</v>
      </c>
      <c r="G811" s="175">
        <v>0</v>
      </c>
      <c r="H811" s="176">
        <f t="shared" si="16"/>
        <v>0</v>
      </c>
      <c r="I811" s="176">
        <f t="shared" si="17"/>
        <v>0</v>
      </c>
      <c r="J811" s="176">
        <f t="shared" si="18"/>
        <v>0</v>
      </c>
      <c r="K811" s="176">
        <f t="shared" si="19"/>
        <v>0</v>
      </c>
      <c r="L811" s="185">
        <v>2140131</v>
      </c>
    </row>
    <row r="812" spans="1:12" s="170" customFormat="1" ht="20.25" customHeight="1">
      <c r="A812" s="192"/>
      <c r="B812" s="191" t="s">
        <v>1005</v>
      </c>
      <c r="C812" s="175">
        <v>0</v>
      </c>
      <c r="D812" s="175">
        <v>0</v>
      </c>
      <c r="E812" s="175"/>
      <c r="F812" s="175">
        <v>0</v>
      </c>
      <c r="G812" s="175">
        <v>0</v>
      </c>
      <c r="H812" s="176">
        <f t="shared" si="16"/>
        <v>0</v>
      </c>
      <c r="I812" s="176">
        <f t="shared" si="17"/>
        <v>0</v>
      </c>
      <c r="J812" s="176">
        <f t="shared" si="18"/>
        <v>0</v>
      </c>
      <c r="K812" s="176">
        <f t="shared" si="19"/>
        <v>0</v>
      </c>
      <c r="L812" s="185">
        <v>2140133</v>
      </c>
    </row>
    <row r="813" spans="1:12" s="170" customFormat="1" ht="20.25" customHeight="1">
      <c r="A813" s="192"/>
      <c r="B813" s="191" t="s">
        <v>1006</v>
      </c>
      <c r="C813" s="175">
        <v>0</v>
      </c>
      <c r="D813" s="175">
        <v>0</v>
      </c>
      <c r="E813" s="175"/>
      <c r="F813" s="175">
        <v>0</v>
      </c>
      <c r="G813" s="175">
        <v>0</v>
      </c>
      <c r="H813" s="176">
        <f t="shared" si="16"/>
        <v>0</v>
      </c>
      <c r="I813" s="176">
        <f t="shared" si="17"/>
        <v>0</v>
      </c>
      <c r="J813" s="176">
        <f t="shared" si="18"/>
        <v>0</v>
      </c>
      <c r="K813" s="176">
        <f t="shared" si="19"/>
        <v>0</v>
      </c>
      <c r="L813" s="185">
        <v>2140136</v>
      </c>
    </row>
    <row r="814" spans="1:12" s="170" customFormat="1" ht="20.25" customHeight="1">
      <c r="A814" s="192"/>
      <c r="B814" s="191" t="s">
        <v>1007</v>
      </c>
      <c r="C814" s="175">
        <v>0</v>
      </c>
      <c r="D814" s="175">
        <v>0</v>
      </c>
      <c r="E814" s="175"/>
      <c r="F814" s="175">
        <v>0</v>
      </c>
      <c r="G814" s="175">
        <v>0</v>
      </c>
      <c r="H814" s="176">
        <f t="shared" si="16"/>
        <v>0</v>
      </c>
      <c r="I814" s="176">
        <f t="shared" si="17"/>
        <v>0</v>
      </c>
      <c r="J814" s="176">
        <f t="shared" si="18"/>
        <v>0</v>
      </c>
      <c r="K814" s="176">
        <f t="shared" si="19"/>
        <v>0</v>
      </c>
      <c r="L814" s="185">
        <v>2140138</v>
      </c>
    </row>
    <row r="815" spans="1:12" s="170" customFormat="1" ht="20.25" customHeight="1">
      <c r="A815" s="192"/>
      <c r="B815" s="191" t="s">
        <v>1008</v>
      </c>
      <c r="C815" s="175">
        <v>0</v>
      </c>
      <c r="D815" s="175">
        <v>544</v>
      </c>
      <c r="E815" s="175"/>
      <c r="F815" s="175">
        <v>0</v>
      </c>
      <c r="G815" s="175">
        <v>0</v>
      </c>
      <c r="H815" s="176">
        <f t="shared" si="16"/>
        <v>0</v>
      </c>
      <c r="I815" s="176">
        <f t="shared" si="17"/>
        <v>0</v>
      </c>
      <c r="J815" s="176">
        <f t="shared" si="18"/>
        <v>0</v>
      </c>
      <c r="K815" s="176">
        <f t="shared" si="19"/>
        <v>0</v>
      </c>
      <c r="L815" s="185">
        <v>2140199</v>
      </c>
    </row>
    <row r="816" spans="1:12" s="170" customFormat="1" ht="20.25" customHeight="1">
      <c r="A816" s="192"/>
      <c r="B816" s="191" t="s">
        <v>1009</v>
      </c>
      <c r="C816" s="175">
        <v>0</v>
      </c>
      <c r="D816" s="175"/>
      <c r="E816" s="175"/>
      <c r="F816" s="175"/>
      <c r="G816" s="175"/>
      <c r="H816" s="176">
        <f t="shared" si="16"/>
        <v>0</v>
      </c>
      <c r="I816" s="176">
        <f t="shared" si="17"/>
        <v>0</v>
      </c>
      <c r="J816" s="176">
        <f t="shared" si="18"/>
        <v>0</v>
      </c>
      <c r="K816" s="176">
        <f t="shared" si="19"/>
        <v>0</v>
      </c>
      <c r="L816" s="185">
        <v>21402</v>
      </c>
    </row>
    <row r="817" spans="1:12" s="170" customFormat="1" ht="20.25" customHeight="1">
      <c r="A817" s="192"/>
      <c r="B817" s="191" t="s">
        <v>362</v>
      </c>
      <c r="C817" s="175">
        <v>0</v>
      </c>
      <c r="D817" s="175"/>
      <c r="E817" s="175"/>
      <c r="F817" s="175"/>
      <c r="G817" s="175"/>
      <c r="H817" s="176">
        <f t="shared" si="16"/>
        <v>0</v>
      </c>
      <c r="I817" s="176">
        <f t="shared" si="17"/>
        <v>0</v>
      </c>
      <c r="J817" s="176">
        <f t="shared" si="18"/>
        <v>0</v>
      </c>
      <c r="K817" s="176">
        <f t="shared" si="19"/>
        <v>0</v>
      </c>
      <c r="L817" s="185">
        <v>2140201</v>
      </c>
    </row>
    <row r="818" spans="1:12" s="170" customFormat="1" ht="20.25" customHeight="1">
      <c r="A818" s="192"/>
      <c r="B818" s="191" t="s">
        <v>363</v>
      </c>
      <c r="C818" s="175">
        <v>0</v>
      </c>
      <c r="D818" s="175"/>
      <c r="E818" s="175"/>
      <c r="F818" s="175"/>
      <c r="G818" s="175"/>
      <c r="H818" s="176">
        <f t="shared" si="16"/>
        <v>0</v>
      </c>
      <c r="I818" s="176">
        <f t="shared" si="17"/>
        <v>0</v>
      </c>
      <c r="J818" s="176">
        <f t="shared" si="18"/>
        <v>0</v>
      </c>
      <c r="K818" s="176">
        <f t="shared" si="19"/>
        <v>0</v>
      </c>
      <c r="L818" s="185">
        <v>2140202</v>
      </c>
    </row>
    <row r="819" spans="1:12" s="170" customFormat="1" ht="20.25" customHeight="1">
      <c r="A819" s="192"/>
      <c r="B819" s="191" t="s">
        <v>364</v>
      </c>
      <c r="C819" s="175">
        <v>0</v>
      </c>
      <c r="D819" s="175"/>
      <c r="E819" s="175"/>
      <c r="F819" s="175"/>
      <c r="G819" s="175"/>
      <c r="H819" s="176">
        <f t="shared" si="16"/>
        <v>0</v>
      </c>
      <c r="I819" s="176">
        <f t="shared" si="17"/>
        <v>0</v>
      </c>
      <c r="J819" s="176">
        <f t="shared" si="18"/>
        <v>0</v>
      </c>
      <c r="K819" s="176">
        <f t="shared" si="19"/>
        <v>0</v>
      </c>
      <c r="L819" s="185">
        <v>2140203</v>
      </c>
    </row>
    <row r="820" spans="1:12" s="170" customFormat="1" ht="20.25" customHeight="1">
      <c r="A820" s="192"/>
      <c r="B820" s="191" t="s">
        <v>1010</v>
      </c>
      <c r="C820" s="175">
        <v>0</v>
      </c>
      <c r="D820" s="175"/>
      <c r="E820" s="175"/>
      <c r="F820" s="175"/>
      <c r="G820" s="175"/>
      <c r="H820" s="176">
        <f t="shared" si="16"/>
        <v>0</v>
      </c>
      <c r="I820" s="176">
        <f t="shared" si="17"/>
        <v>0</v>
      </c>
      <c r="J820" s="176">
        <f t="shared" si="18"/>
        <v>0</v>
      </c>
      <c r="K820" s="176">
        <f t="shared" si="19"/>
        <v>0</v>
      </c>
      <c r="L820" s="185">
        <v>2140204</v>
      </c>
    </row>
    <row r="821" spans="1:12" s="170" customFormat="1" ht="20.25" customHeight="1">
      <c r="A821" s="192"/>
      <c r="B821" s="191" t="s">
        <v>1011</v>
      </c>
      <c r="C821" s="175">
        <v>0</v>
      </c>
      <c r="D821" s="175"/>
      <c r="E821" s="175"/>
      <c r="F821" s="175"/>
      <c r="G821" s="175"/>
      <c r="H821" s="176">
        <f t="shared" si="16"/>
        <v>0</v>
      </c>
      <c r="I821" s="176">
        <f t="shared" si="17"/>
        <v>0</v>
      </c>
      <c r="J821" s="176">
        <f t="shared" si="18"/>
        <v>0</v>
      </c>
      <c r="K821" s="176">
        <f t="shared" si="19"/>
        <v>0</v>
      </c>
      <c r="L821" s="185">
        <v>2140205</v>
      </c>
    </row>
    <row r="822" spans="1:12" s="170" customFormat="1" ht="20.25" customHeight="1">
      <c r="A822" s="192"/>
      <c r="B822" s="191" t="s">
        <v>1012</v>
      </c>
      <c r="C822" s="175">
        <v>0</v>
      </c>
      <c r="D822" s="175"/>
      <c r="E822" s="175"/>
      <c r="F822" s="175"/>
      <c r="G822" s="175"/>
      <c r="H822" s="176">
        <f t="shared" si="16"/>
        <v>0</v>
      </c>
      <c r="I822" s="176">
        <f t="shared" si="17"/>
        <v>0</v>
      </c>
      <c r="J822" s="176">
        <f t="shared" si="18"/>
        <v>0</v>
      </c>
      <c r="K822" s="176">
        <f t="shared" si="19"/>
        <v>0</v>
      </c>
      <c r="L822" s="185">
        <v>2140206</v>
      </c>
    </row>
    <row r="823" spans="1:12" s="170" customFormat="1" ht="20.25" customHeight="1">
      <c r="A823" s="192"/>
      <c r="B823" s="191" t="s">
        <v>1013</v>
      </c>
      <c r="C823" s="175">
        <v>0</v>
      </c>
      <c r="D823" s="175"/>
      <c r="E823" s="175"/>
      <c r="F823" s="175"/>
      <c r="G823" s="175"/>
      <c r="H823" s="176">
        <f t="shared" si="16"/>
        <v>0</v>
      </c>
      <c r="I823" s="176">
        <f t="shared" si="17"/>
        <v>0</v>
      </c>
      <c r="J823" s="176">
        <f t="shared" si="18"/>
        <v>0</v>
      </c>
      <c r="K823" s="176">
        <f t="shared" si="19"/>
        <v>0</v>
      </c>
      <c r="L823" s="185">
        <v>2140207</v>
      </c>
    </row>
    <row r="824" spans="1:12" s="170" customFormat="1" ht="20.25" customHeight="1">
      <c r="A824" s="192"/>
      <c r="B824" s="191" t="s">
        <v>1014</v>
      </c>
      <c r="C824" s="175">
        <v>0</v>
      </c>
      <c r="D824" s="175"/>
      <c r="E824" s="175"/>
      <c r="F824" s="175"/>
      <c r="G824" s="175"/>
      <c r="H824" s="176">
        <f t="shared" si="16"/>
        <v>0</v>
      </c>
      <c r="I824" s="176">
        <f t="shared" si="17"/>
        <v>0</v>
      </c>
      <c r="J824" s="176">
        <f t="shared" si="18"/>
        <v>0</v>
      </c>
      <c r="K824" s="176">
        <f t="shared" si="19"/>
        <v>0</v>
      </c>
      <c r="L824" s="185">
        <v>2140208</v>
      </c>
    </row>
    <row r="825" spans="1:12" s="170" customFormat="1" ht="20.25" customHeight="1">
      <c r="A825" s="192"/>
      <c r="B825" s="191" t="s">
        <v>1015</v>
      </c>
      <c r="C825" s="175">
        <v>0</v>
      </c>
      <c r="D825" s="175"/>
      <c r="E825" s="175"/>
      <c r="F825" s="175"/>
      <c r="G825" s="175"/>
      <c r="H825" s="176">
        <f t="shared" si="16"/>
        <v>0</v>
      </c>
      <c r="I825" s="176">
        <f t="shared" si="17"/>
        <v>0</v>
      </c>
      <c r="J825" s="176">
        <f t="shared" si="18"/>
        <v>0</v>
      </c>
      <c r="K825" s="176">
        <f t="shared" si="19"/>
        <v>0</v>
      </c>
      <c r="L825" s="185">
        <v>2140299</v>
      </c>
    </row>
    <row r="826" spans="1:12" s="170" customFormat="1" ht="20.25" customHeight="1">
      <c r="A826" s="192"/>
      <c r="B826" s="191" t="s">
        <v>1016</v>
      </c>
      <c r="C826" s="175">
        <v>0</v>
      </c>
      <c r="D826" s="175"/>
      <c r="E826" s="175"/>
      <c r="F826" s="175"/>
      <c r="G826" s="175"/>
      <c r="H826" s="176">
        <f t="shared" si="16"/>
        <v>0</v>
      </c>
      <c r="I826" s="176">
        <f t="shared" si="17"/>
        <v>0</v>
      </c>
      <c r="J826" s="176">
        <f t="shared" si="18"/>
        <v>0</v>
      </c>
      <c r="K826" s="176">
        <f t="shared" si="19"/>
        <v>0</v>
      </c>
      <c r="L826" s="185">
        <v>21403</v>
      </c>
    </row>
    <row r="827" spans="1:12" s="170" customFormat="1" ht="20.25" customHeight="1">
      <c r="A827" s="192"/>
      <c r="B827" s="191" t="s">
        <v>362</v>
      </c>
      <c r="C827" s="175">
        <v>0</v>
      </c>
      <c r="D827" s="175"/>
      <c r="E827" s="175"/>
      <c r="F827" s="175"/>
      <c r="G827" s="175"/>
      <c r="H827" s="176">
        <f t="shared" si="16"/>
        <v>0</v>
      </c>
      <c r="I827" s="176">
        <f t="shared" si="17"/>
        <v>0</v>
      </c>
      <c r="J827" s="176">
        <f t="shared" si="18"/>
        <v>0</v>
      </c>
      <c r="K827" s="176">
        <f t="shared" si="19"/>
        <v>0</v>
      </c>
      <c r="L827" s="185">
        <v>2140301</v>
      </c>
    </row>
    <row r="828" spans="1:12" s="170" customFormat="1" ht="20.25" customHeight="1">
      <c r="A828" s="192"/>
      <c r="B828" s="191" t="s">
        <v>363</v>
      </c>
      <c r="C828" s="175">
        <v>0</v>
      </c>
      <c r="D828" s="175"/>
      <c r="E828" s="175"/>
      <c r="F828" s="175"/>
      <c r="G828" s="175"/>
      <c r="H828" s="176">
        <f t="shared" si="16"/>
        <v>0</v>
      </c>
      <c r="I828" s="176">
        <f t="shared" si="17"/>
        <v>0</v>
      </c>
      <c r="J828" s="176">
        <f t="shared" si="18"/>
        <v>0</v>
      </c>
      <c r="K828" s="176">
        <f t="shared" si="19"/>
        <v>0</v>
      </c>
      <c r="L828" s="185">
        <v>2140302</v>
      </c>
    </row>
    <row r="829" spans="1:12" s="170" customFormat="1" ht="20.25" customHeight="1">
      <c r="A829" s="192"/>
      <c r="B829" s="191" t="s">
        <v>364</v>
      </c>
      <c r="C829" s="175">
        <v>0</v>
      </c>
      <c r="D829" s="175"/>
      <c r="E829" s="175"/>
      <c r="F829" s="175"/>
      <c r="G829" s="175"/>
      <c r="H829" s="176">
        <f t="shared" si="16"/>
        <v>0</v>
      </c>
      <c r="I829" s="176">
        <f t="shared" si="17"/>
        <v>0</v>
      </c>
      <c r="J829" s="176">
        <f t="shared" si="18"/>
        <v>0</v>
      </c>
      <c r="K829" s="176">
        <f t="shared" si="19"/>
        <v>0</v>
      </c>
      <c r="L829" s="185">
        <v>2140303</v>
      </c>
    </row>
    <row r="830" spans="1:12" s="170" customFormat="1" ht="20.25" customHeight="1">
      <c r="A830" s="192"/>
      <c r="B830" s="191" t="s">
        <v>1017</v>
      </c>
      <c r="C830" s="175">
        <v>0</v>
      </c>
      <c r="D830" s="175"/>
      <c r="E830" s="175"/>
      <c r="F830" s="175"/>
      <c r="G830" s="175"/>
      <c r="H830" s="176">
        <f t="shared" si="16"/>
        <v>0</v>
      </c>
      <c r="I830" s="176">
        <f t="shared" si="17"/>
        <v>0</v>
      </c>
      <c r="J830" s="176">
        <f t="shared" si="18"/>
        <v>0</v>
      </c>
      <c r="K830" s="176">
        <f t="shared" si="19"/>
        <v>0</v>
      </c>
      <c r="L830" s="185">
        <v>2140304</v>
      </c>
    </row>
    <row r="831" spans="1:12" s="170" customFormat="1" ht="20.25" customHeight="1">
      <c r="A831" s="192"/>
      <c r="B831" s="191" t="s">
        <v>1018</v>
      </c>
      <c r="C831" s="175">
        <v>0</v>
      </c>
      <c r="D831" s="175"/>
      <c r="E831" s="175"/>
      <c r="F831" s="175"/>
      <c r="G831" s="175"/>
      <c r="H831" s="176">
        <f t="shared" si="16"/>
        <v>0</v>
      </c>
      <c r="I831" s="176">
        <f t="shared" si="17"/>
        <v>0</v>
      </c>
      <c r="J831" s="176">
        <f t="shared" si="18"/>
        <v>0</v>
      </c>
      <c r="K831" s="176">
        <f t="shared" si="19"/>
        <v>0</v>
      </c>
      <c r="L831" s="185">
        <v>2140305</v>
      </c>
    </row>
    <row r="832" spans="1:12" s="170" customFormat="1" ht="20.25" customHeight="1">
      <c r="A832" s="192"/>
      <c r="B832" s="191" t="s">
        <v>1019</v>
      </c>
      <c r="C832" s="175">
        <v>0</v>
      </c>
      <c r="D832" s="175"/>
      <c r="E832" s="175"/>
      <c r="F832" s="175"/>
      <c r="G832" s="175"/>
      <c r="H832" s="176">
        <f t="shared" si="16"/>
        <v>0</v>
      </c>
      <c r="I832" s="176">
        <f t="shared" si="17"/>
        <v>0</v>
      </c>
      <c r="J832" s="176">
        <f t="shared" si="18"/>
        <v>0</v>
      </c>
      <c r="K832" s="176">
        <f t="shared" si="19"/>
        <v>0</v>
      </c>
      <c r="L832" s="185">
        <v>2140306</v>
      </c>
    </row>
    <row r="833" spans="1:12" s="170" customFormat="1" ht="20.25" customHeight="1">
      <c r="A833" s="192"/>
      <c r="B833" s="191" t="s">
        <v>1020</v>
      </c>
      <c r="C833" s="175">
        <v>0</v>
      </c>
      <c r="D833" s="175"/>
      <c r="E833" s="175"/>
      <c r="F833" s="175"/>
      <c r="G833" s="175"/>
      <c r="H833" s="176">
        <f t="shared" si="16"/>
        <v>0</v>
      </c>
      <c r="I833" s="176">
        <f t="shared" si="17"/>
        <v>0</v>
      </c>
      <c r="J833" s="176">
        <f t="shared" si="18"/>
        <v>0</v>
      </c>
      <c r="K833" s="176">
        <f t="shared" si="19"/>
        <v>0</v>
      </c>
      <c r="L833" s="185">
        <v>2140307</v>
      </c>
    </row>
    <row r="834" spans="1:12" s="170" customFormat="1" ht="20.25" customHeight="1">
      <c r="A834" s="192"/>
      <c r="B834" s="191" t="s">
        <v>1021</v>
      </c>
      <c r="C834" s="175">
        <v>0</v>
      </c>
      <c r="D834" s="175"/>
      <c r="E834" s="175"/>
      <c r="F834" s="175"/>
      <c r="G834" s="175"/>
      <c r="H834" s="176">
        <f t="shared" si="16"/>
        <v>0</v>
      </c>
      <c r="I834" s="176">
        <f t="shared" si="17"/>
        <v>0</v>
      </c>
      <c r="J834" s="176">
        <f t="shared" si="18"/>
        <v>0</v>
      </c>
      <c r="K834" s="176">
        <f t="shared" si="19"/>
        <v>0</v>
      </c>
      <c r="L834" s="185">
        <v>2140308</v>
      </c>
    </row>
    <row r="835" spans="1:12" s="170" customFormat="1" ht="20.25" customHeight="1">
      <c r="A835" s="192"/>
      <c r="B835" s="191" t="s">
        <v>1022</v>
      </c>
      <c r="C835" s="175">
        <v>0</v>
      </c>
      <c r="D835" s="175"/>
      <c r="E835" s="175"/>
      <c r="F835" s="175"/>
      <c r="G835" s="175"/>
      <c r="H835" s="176">
        <f t="shared" si="16"/>
        <v>0</v>
      </c>
      <c r="I835" s="176">
        <f t="shared" si="17"/>
        <v>0</v>
      </c>
      <c r="J835" s="176">
        <f t="shared" si="18"/>
        <v>0</v>
      </c>
      <c r="K835" s="176">
        <f t="shared" si="19"/>
        <v>0</v>
      </c>
      <c r="L835" s="185">
        <v>2140399</v>
      </c>
    </row>
    <row r="836" spans="1:12" s="170" customFormat="1" ht="20.25" customHeight="1">
      <c r="A836" s="192"/>
      <c r="B836" s="191" t="s">
        <v>1023</v>
      </c>
      <c r="C836" s="175">
        <v>0</v>
      </c>
      <c r="D836" s="175"/>
      <c r="E836" s="175"/>
      <c r="F836" s="175"/>
      <c r="G836" s="175"/>
      <c r="H836" s="176">
        <f t="shared" si="16"/>
        <v>0</v>
      </c>
      <c r="I836" s="176">
        <f t="shared" si="17"/>
        <v>0</v>
      </c>
      <c r="J836" s="176">
        <f t="shared" si="18"/>
        <v>0</v>
      </c>
      <c r="K836" s="176">
        <f t="shared" si="19"/>
        <v>0</v>
      </c>
      <c r="L836" s="185">
        <v>21405</v>
      </c>
    </row>
    <row r="837" spans="1:12" s="170" customFormat="1" ht="20.25" customHeight="1">
      <c r="A837" s="192"/>
      <c r="B837" s="191" t="s">
        <v>362</v>
      </c>
      <c r="C837" s="175">
        <v>0</v>
      </c>
      <c r="D837" s="175"/>
      <c r="E837" s="175"/>
      <c r="F837" s="175"/>
      <c r="G837" s="175"/>
      <c r="H837" s="176">
        <f t="shared" si="16"/>
        <v>0</v>
      </c>
      <c r="I837" s="176">
        <f t="shared" si="17"/>
        <v>0</v>
      </c>
      <c r="J837" s="176">
        <f t="shared" si="18"/>
        <v>0</v>
      </c>
      <c r="K837" s="176">
        <f t="shared" si="19"/>
        <v>0</v>
      </c>
      <c r="L837" s="185">
        <v>2140501</v>
      </c>
    </row>
    <row r="838" spans="1:12" s="170" customFormat="1" ht="20.25" customHeight="1">
      <c r="A838" s="192"/>
      <c r="B838" s="191" t="s">
        <v>363</v>
      </c>
      <c r="C838" s="175">
        <v>0</v>
      </c>
      <c r="D838" s="175"/>
      <c r="E838" s="175"/>
      <c r="F838" s="175"/>
      <c r="G838" s="175"/>
      <c r="H838" s="176">
        <f t="shared" si="16"/>
        <v>0</v>
      </c>
      <c r="I838" s="176">
        <f t="shared" si="17"/>
        <v>0</v>
      </c>
      <c r="J838" s="176">
        <f t="shared" si="18"/>
        <v>0</v>
      </c>
      <c r="K838" s="176">
        <f t="shared" si="19"/>
        <v>0</v>
      </c>
      <c r="L838" s="185">
        <v>2140502</v>
      </c>
    </row>
    <row r="839" spans="1:12" s="170" customFormat="1" ht="20.25" customHeight="1">
      <c r="A839" s="192"/>
      <c r="B839" s="191" t="s">
        <v>364</v>
      </c>
      <c r="C839" s="175">
        <v>0</v>
      </c>
      <c r="D839" s="175"/>
      <c r="E839" s="175"/>
      <c r="F839" s="175"/>
      <c r="G839" s="175"/>
      <c r="H839" s="176">
        <f t="shared" si="16"/>
        <v>0</v>
      </c>
      <c r="I839" s="176">
        <f t="shared" si="17"/>
        <v>0</v>
      </c>
      <c r="J839" s="176">
        <f t="shared" si="18"/>
        <v>0</v>
      </c>
      <c r="K839" s="176">
        <f t="shared" si="19"/>
        <v>0</v>
      </c>
      <c r="L839" s="185">
        <v>2140503</v>
      </c>
    </row>
    <row r="840" spans="1:12" s="170" customFormat="1" ht="20.25" customHeight="1">
      <c r="A840" s="192"/>
      <c r="B840" s="191" t="s">
        <v>1014</v>
      </c>
      <c r="C840" s="175">
        <v>0</v>
      </c>
      <c r="D840" s="175"/>
      <c r="E840" s="175"/>
      <c r="F840" s="175"/>
      <c r="G840" s="175"/>
      <c r="H840" s="176">
        <f t="shared" si="16"/>
        <v>0</v>
      </c>
      <c r="I840" s="176">
        <f t="shared" si="17"/>
        <v>0</v>
      </c>
      <c r="J840" s="176">
        <f t="shared" si="18"/>
        <v>0</v>
      </c>
      <c r="K840" s="176">
        <f t="shared" si="19"/>
        <v>0</v>
      </c>
      <c r="L840" s="185">
        <v>2140504</v>
      </c>
    </row>
    <row r="841" spans="1:12" s="170" customFormat="1" ht="20.25" customHeight="1">
      <c r="A841" s="192"/>
      <c r="B841" s="191" t="s">
        <v>1024</v>
      </c>
      <c r="C841" s="175">
        <v>0</v>
      </c>
      <c r="D841" s="175"/>
      <c r="E841" s="175"/>
      <c r="F841" s="175"/>
      <c r="G841" s="175"/>
      <c r="H841" s="176">
        <f t="shared" si="16"/>
        <v>0</v>
      </c>
      <c r="I841" s="176">
        <f t="shared" si="17"/>
        <v>0</v>
      </c>
      <c r="J841" s="176">
        <f t="shared" si="18"/>
        <v>0</v>
      </c>
      <c r="K841" s="176">
        <f t="shared" si="19"/>
        <v>0</v>
      </c>
      <c r="L841" s="185">
        <v>2140505</v>
      </c>
    </row>
    <row r="842" spans="1:12" s="170" customFormat="1" ht="20.25" customHeight="1">
      <c r="A842" s="192"/>
      <c r="B842" s="191" t="s">
        <v>1025</v>
      </c>
      <c r="C842" s="175">
        <v>0</v>
      </c>
      <c r="D842" s="175"/>
      <c r="E842" s="175"/>
      <c r="F842" s="175"/>
      <c r="G842" s="175"/>
      <c r="H842" s="176">
        <f t="shared" si="16"/>
        <v>0</v>
      </c>
      <c r="I842" s="176">
        <f t="shared" si="17"/>
        <v>0</v>
      </c>
      <c r="J842" s="176">
        <f t="shared" si="18"/>
        <v>0</v>
      </c>
      <c r="K842" s="176">
        <f t="shared" si="19"/>
        <v>0</v>
      </c>
      <c r="L842" s="185">
        <v>2140599</v>
      </c>
    </row>
    <row r="843" spans="1:12" s="170" customFormat="1" ht="20.25" customHeight="1">
      <c r="A843" s="192"/>
      <c r="B843" s="191" t="s">
        <v>1026</v>
      </c>
      <c r="C843" s="175">
        <v>0</v>
      </c>
      <c r="D843" s="175"/>
      <c r="E843" s="175"/>
      <c r="F843" s="175">
        <v>3631</v>
      </c>
      <c r="G843" s="175">
        <v>4474</v>
      </c>
      <c r="H843" s="176">
        <f t="shared" si="16"/>
        <v>0</v>
      </c>
      <c r="I843" s="176">
        <f t="shared" si="17"/>
        <v>0</v>
      </c>
      <c r="J843" s="176">
        <f t="shared" si="18"/>
        <v>0</v>
      </c>
      <c r="K843" s="176">
        <f t="shared" si="19"/>
        <v>1.2321674469843018</v>
      </c>
      <c r="L843" s="185">
        <v>21406</v>
      </c>
    </row>
    <row r="844" spans="1:12" s="170" customFormat="1" ht="20.25" customHeight="1">
      <c r="A844" s="192"/>
      <c r="B844" s="191" t="s">
        <v>1027</v>
      </c>
      <c r="C844" s="175">
        <v>0</v>
      </c>
      <c r="D844" s="175"/>
      <c r="E844" s="175"/>
      <c r="F844" s="175">
        <v>0</v>
      </c>
      <c r="G844" s="175">
        <v>8</v>
      </c>
      <c r="H844" s="176">
        <f t="shared" si="16"/>
        <v>0</v>
      </c>
      <c r="I844" s="176">
        <f t="shared" si="17"/>
        <v>0</v>
      </c>
      <c r="J844" s="176">
        <f t="shared" si="18"/>
        <v>0</v>
      </c>
      <c r="K844" s="176">
        <f t="shared" si="19"/>
        <v>0</v>
      </c>
      <c r="L844" s="185">
        <v>2140601</v>
      </c>
    </row>
    <row r="845" spans="1:12" s="170" customFormat="1" ht="20.25" customHeight="1">
      <c r="A845" s="192"/>
      <c r="B845" s="191" t="s">
        <v>1028</v>
      </c>
      <c r="C845" s="175">
        <v>0</v>
      </c>
      <c r="D845" s="175"/>
      <c r="E845" s="175"/>
      <c r="F845" s="175">
        <v>3631</v>
      </c>
      <c r="G845" s="175">
        <v>4466</v>
      </c>
      <c r="H845" s="176">
        <f t="shared" si="16"/>
        <v>0</v>
      </c>
      <c r="I845" s="176">
        <f t="shared" si="17"/>
        <v>0</v>
      </c>
      <c r="J845" s="176">
        <f t="shared" si="18"/>
        <v>0</v>
      </c>
      <c r="K845" s="176">
        <f t="shared" si="19"/>
        <v>1.2299641971908566</v>
      </c>
      <c r="L845" s="185">
        <v>2140602</v>
      </c>
    </row>
    <row r="846" spans="1:12" s="170" customFormat="1" ht="20.25" customHeight="1">
      <c r="A846" s="192"/>
      <c r="B846" s="191" t="s">
        <v>1029</v>
      </c>
      <c r="C846" s="175">
        <v>0</v>
      </c>
      <c r="D846" s="175"/>
      <c r="E846" s="175"/>
      <c r="F846" s="175">
        <v>0</v>
      </c>
      <c r="G846" s="175">
        <v>0</v>
      </c>
      <c r="H846" s="176">
        <f t="shared" si="16"/>
        <v>0</v>
      </c>
      <c r="I846" s="176">
        <f t="shared" si="17"/>
        <v>0</v>
      </c>
      <c r="J846" s="176">
        <f t="shared" si="18"/>
        <v>0</v>
      </c>
      <c r="K846" s="176">
        <f t="shared" si="19"/>
        <v>0</v>
      </c>
      <c r="L846" s="185">
        <v>2140603</v>
      </c>
    </row>
    <row r="847" spans="1:12" s="170" customFormat="1" ht="20.25" customHeight="1">
      <c r="A847" s="192"/>
      <c r="B847" s="191" t="s">
        <v>1030</v>
      </c>
      <c r="C847" s="175">
        <v>0</v>
      </c>
      <c r="D847" s="175"/>
      <c r="E847" s="175"/>
      <c r="F847" s="175">
        <v>0</v>
      </c>
      <c r="G847" s="175">
        <v>0</v>
      </c>
      <c r="H847" s="176">
        <f t="shared" si="16"/>
        <v>0</v>
      </c>
      <c r="I847" s="176">
        <f t="shared" si="17"/>
        <v>0</v>
      </c>
      <c r="J847" s="176">
        <f t="shared" si="18"/>
        <v>0</v>
      </c>
      <c r="K847" s="176">
        <f t="shared" si="19"/>
        <v>0</v>
      </c>
      <c r="L847" s="185">
        <v>2140699</v>
      </c>
    </row>
    <row r="848" spans="1:12" s="170" customFormat="1" ht="20.25" customHeight="1">
      <c r="A848" s="192"/>
      <c r="B848" s="191" t="s">
        <v>1031</v>
      </c>
      <c r="C848" s="175">
        <v>0</v>
      </c>
      <c r="D848" s="175">
        <v>281</v>
      </c>
      <c r="E848" s="175"/>
      <c r="F848" s="175">
        <v>192</v>
      </c>
      <c r="G848" s="175">
        <v>484</v>
      </c>
      <c r="H848" s="176">
        <f t="shared" si="16"/>
        <v>0</v>
      </c>
      <c r="I848" s="176">
        <f t="shared" si="17"/>
        <v>1.7224199288256228</v>
      </c>
      <c r="J848" s="176">
        <f t="shared" si="18"/>
        <v>0</v>
      </c>
      <c r="K848" s="176">
        <f t="shared" si="19"/>
        <v>2.5208333333333335</v>
      </c>
      <c r="L848" s="185">
        <v>21499</v>
      </c>
    </row>
    <row r="849" spans="1:12" s="170" customFormat="1" ht="20.25" customHeight="1">
      <c r="A849" s="192"/>
      <c r="B849" s="191" t="s">
        <v>1032</v>
      </c>
      <c r="C849" s="175">
        <v>0</v>
      </c>
      <c r="D849" s="175">
        <v>150</v>
      </c>
      <c r="E849" s="175"/>
      <c r="F849" s="175">
        <v>150</v>
      </c>
      <c r="G849" s="175">
        <v>0</v>
      </c>
      <c r="H849" s="176">
        <f t="shared" si="16"/>
        <v>0</v>
      </c>
      <c r="I849" s="176">
        <f t="shared" si="17"/>
        <v>0</v>
      </c>
      <c r="J849" s="176">
        <f t="shared" si="18"/>
        <v>0</v>
      </c>
      <c r="K849" s="176">
        <f t="shared" si="19"/>
        <v>0</v>
      </c>
      <c r="L849" s="185">
        <v>2149901</v>
      </c>
    </row>
    <row r="850" spans="1:12" s="170" customFormat="1" ht="20.25" customHeight="1">
      <c r="A850" s="192"/>
      <c r="B850" s="191" t="s">
        <v>1033</v>
      </c>
      <c r="C850" s="175">
        <v>0</v>
      </c>
      <c r="D850" s="175">
        <v>131</v>
      </c>
      <c r="E850" s="175"/>
      <c r="F850" s="175">
        <v>42</v>
      </c>
      <c r="G850" s="175">
        <v>484</v>
      </c>
      <c r="H850" s="176">
        <f t="shared" si="16"/>
        <v>0</v>
      </c>
      <c r="I850" s="176">
        <f t="shared" si="17"/>
        <v>3.6946564885496183</v>
      </c>
      <c r="J850" s="176">
        <f t="shared" si="18"/>
        <v>0</v>
      </c>
      <c r="K850" s="176">
        <f t="shared" si="19"/>
        <v>11.523809523809524</v>
      </c>
      <c r="L850" s="185">
        <v>2149999</v>
      </c>
    </row>
    <row r="851" spans="1:12" s="170" customFormat="1" ht="20.25" customHeight="1">
      <c r="A851" s="190" t="s">
        <v>1034</v>
      </c>
      <c r="B851" s="191" t="s">
        <v>321</v>
      </c>
      <c r="C851" s="175">
        <v>0</v>
      </c>
      <c r="D851" s="175">
        <v>440</v>
      </c>
      <c r="E851" s="175"/>
      <c r="F851" s="175">
        <v>427</v>
      </c>
      <c r="G851" s="175">
        <v>505</v>
      </c>
      <c r="H851" s="176">
        <f t="shared" si="16"/>
        <v>0</v>
      </c>
      <c r="I851" s="176">
        <f t="shared" si="17"/>
        <v>1.1477272727272727</v>
      </c>
      <c r="J851" s="176">
        <f t="shared" si="18"/>
        <v>0</v>
      </c>
      <c r="K851" s="176">
        <f t="shared" si="19"/>
        <v>1.1826697892271663</v>
      </c>
      <c r="L851" s="185">
        <v>215</v>
      </c>
    </row>
    <row r="852" spans="1:12" s="170" customFormat="1" ht="20.25" customHeight="1">
      <c r="A852" s="192"/>
      <c r="B852" s="191" t="s">
        <v>1035</v>
      </c>
      <c r="C852" s="175">
        <v>0</v>
      </c>
      <c r="D852" s="175"/>
      <c r="E852" s="175"/>
      <c r="F852" s="175">
        <v>0</v>
      </c>
      <c r="G852" s="175"/>
      <c r="H852" s="176">
        <f t="shared" si="16"/>
        <v>0</v>
      </c>
      <c r="I852" s="176">
        <f t="shared" si="17"/>
        <v>0</v>
      </c>
      <c r="J852" s="176">
        <f t="shared" si="18"/>
        <v>0</v>
      </c>
      <c r="K852" s="176">
        <f t="shared" si="19"/>
        <v>0</v>
      </c>
      <c r="L852" s="185">
        <v>21501</v>
      </c>
    </row>
    <row r="853" spans="1:12" s="170" customFormat="1" ht="20.25" customHeight="1">
      <c r="A853" s="192"/>
      <c r="B853" s="191" t="s">
        <v>362</v>
      </c>
      <c r="C853" s="175">
        <v>0</v>
      </c>
      <c r="D853" s="175"/>
      <c r="E853" s="175"/>
      <c r="F853" s="175">
        <v>0</v>
      </c>
      <c r="G853" s="175"/>
      <c r="H853" s="176">
        <f t="shared" si="16"/>
        <v>0</v>
      </c>
      <c r="I853" s="176">
        <f t="shared" si="17"/>
        <v>0</v>
      </c>
      <c r="J853" s="176">
        <f t="shared" si="18"/>
        <v>0</v>
      </c>
      <c r="K853" s="176">
        <f t="shared" si="19"/>
        <v>0</v>
      </c>
      <c r="L853" s="185">
        <v>2150101</v>
      </c>
    </row>
    <row r="854" spans="1:12" s="170" customFormat="1" ht="20.25" customHeight="1">
      <c r="A854" s="192"/>
      <c r="B854" s="191" t="s">
        <v>363</v>
      </c>
      <c r="C854" s="175">
        <v>0</v>
      </c>
      <c r="D854" s="175"/>
      <c r="E854" s="175"/>
      <c r="F854" s="175">
        <v>0</v>
      </c>
      <c r="G854" s="175"/>
      <c r="H854" s="176">
        <f t="shared" si="16"/>
        <v>0</v>
      </c>
      <c r="I854" s="176">
        <f t="shared" si="17"/>
        <v>0</v>
      </c>
      <c r="J854" s="176">
        <f t="shared" si="18"/>
        <v>0</v>
      </c>
      <c r="K854" s="176">
        <f t="shared" si="19"/>
        <v>0</v>
      </c>
      <c r="L854" s="185">
        <v>2150102</v>
      </c>
    </row>
    <row r="855" spans="1:12" s="170" customFormat="1" ht="20.25" customHeight="1">
      <c r="A855" s="192"/>
      <c r="B855" s="191" t="s">
        <v>364</v>
      </c>
      <c r="C855" s="175">
        <v>0</v>
      </c>
      <c r="D855" s="175"/>
      <c r="E855" s="175"/>
      <c r="F855" s="175">
        <v>0</v>
      </c>
      <c r="G855" s="175"/>
      <c r="H855" s="176">
        <f t="shared" si="16"/>
        <v>0</v>
      </c>
      <c r="I855" s="176">
        <f t="shared" si="17"/>
        <v>0</v>
      </c>
      <c r="J855" s="176">
        <f t="shared" si="18"/>
        <v>0</v>
      </c>
      <c r="K855" s="176">
        <f t="shared" si="19"/>
        <v>0</v>
      </c>
      <c r="L855" s="185">
        <v>2150103</v>
      </c>
    </row>
    <row r="856" spans="1:12" s="170" customFormat="1" ht="20.25" customHeight="1">
      <c r="A856" s="192"/>
      <c r="B856" s="191" t="s">
        <v>1036</v>
      </c>
      <c r="C856" s="175">
        <v>0</v>
      </c>
      <c r="D856" s="175"/>
      <c r="E856" s="175"/>
      <c r="F856" s="175">
        <v>0</v>
      </c>
      <c r="G856" s="175"/>
      <c r="H856" s="176">
        <f t="shared" si="16"/>
        <v>0</v>
      </c>
      <c r="I856" s="176">
        <f t="shared" si="17"/>
        <v>0</v>
      </c>
      <c r="J856" s="176">
        <f t="shared" si="18"/>
        <v>0</v>
      </c>
      <c r="K856" s="176">
        <f t="shared" si="19"/>
        <v>0</v>
      </c>
      <c r="L856" s="185">
        <v>2150104</v>
      </c>
    </row>
    <row r="857" spans="1:12" s="170" customFormat="1" ht="20.25" customHeight="1">
      <c r="A857" s="192"/>
      <c r="B857" s="191" t="s">
        <v>1037</v>
      </c>
      <c r="C857" s="175">
        <v>0</v>
      </c>
      <c r="D857" s="175"/>
      <c r="E857" s="175"/>
      <c r="F857" s="175">
        <v>0</v>
      </c>
      <c r="G857" s="175"/>
      <c r="H857" s="176">
        <f t="shared" si="16"/>
        <v>0</v>
      </c>
      <c r="I857" s="176">
        <f t="shared" si="17"/>
        <v>0</v>
      </c>
      <c r="J857" s="176">
        <f t="shared" si="18"/>
        <v>0</v>
      </c>
      <c r="K857" s="176">
        <f t="shared" si="19"/>
        <v>0</v>
      </c>
      <c r="L857" s="185">
        <v>2150105</v>
      </c>
    </row>
    <row r="858" spans="1:12" s="170" customFormat="1" ht="20.25" customHeight="1">
      <c r="A858" s="192"/>
      <c r="B858" s="191" t="s">
        <v>1038</v>
      </c>
      <c r="C858" s="175">
        <v>0</v>
      </c>
      <c r="D858" s="175"/>
      <c r="E858" s="175"/>
      <c r="F858" s="175">
        <v>0</v>
      </c>
      <c r="G858" s="175"/>
      <c r="H858" s="176">
        <f t="shared" si="16"/>
        <v>0</v>
      </c>
      <c r="I858" s="176">
        <f t="shared" si="17"/>
        <v>0</v>
      </c>
      <c r="J858" s="176">
        <f t="shared" si="18"/>
        <v>0</v>
      </c>
      <c r="K858" s="176">
        <f t="shared" si="19"/>
        <v>0</v>
      </c>
      <c r="L858" s="185">
        <v>2150106</v>
      </c>
    </row>
    <row r="859" spans="1:12" s="170" customFormat="1" ht="20.25" customHeight="1">
      <c r="A859" s="192"/>
      <c r="B859" s="191" t="s">
        <v>1039</v>
      </c>
      <c r="C859" s="175">
        <v>0</v>
      </c>
      <c r="D859" s="175"/>
      <c r="E859" s="175"/>
      <c r="F859" s="175">
        <v>0</v>
      </c>
      <c r="G859" s="175"/>
      <c r="H859" s="176">
        <f t="shared" si="16"/>
        <v>0</v>
      </c>
      <c r="I859" s="176">
        <f t="shared" si="17"/>
        <v>0</v>
      </c>
      <c r="J859" s="176">
        <f t="shared" si="18"/>
        <v>0</v>
      </c>
      <c r="K859" s="176">
        <f t="shared" si="19"/>
        <v>0</v>
      </c>
      <c r="L859" s="185">
        <v>2150107</v>
      </c>
    </row>
    <row r="860" spans="1:12" s="170" customFormat="1" ht="20.25" customHeight="1">
      <c r="A860" s="192"/>
      <c r="B860" s="191" t="s">
        <v>1040</v>
      </c>
      <c r="C860" s="175">
        <v>0</v>
      </c>
      <c r="D860" s="175"/>
      <c r="E860" s="175"/>
      <c r="F860" s="175">
        <v>0</v>
      </c>
      <c r="G860" s="175"/>
      <c r="H860" s="176">
        <f t="shared" si="16"/>
        <v>0</v>
      </c>
      <c r="I860" s="176">
        <f t="shared" si="17"/>
        <v>0</v>
      </c>
      <c r="J860" s="176">
        <f t="shared" si="18"/>
        <v>0</v>
      </c>
      <c r="K860" s="176">
        <f t="shared" si="19"/>
        <v>0</v>
      </c>
      <c r="L860" s="185">
        <v>2150108</v>
      </c>
    </row>
    <row r="861" spans="1:12" s="170" customFormat="1" ht="20.25" customHeight="1">
      <c r="A861" s="192"/>
      <c r="B861" s="191" t="s">
        <v>1041</v>
      </c>
      <c r="C861" s="175">
        <v>0</v>
      </c>
      <c r="D861" s="175"/>
      <c r="E861" s="175"/>
      <c r="F861" s="175">
        <v>0</v>
      </c>
      <c r="G861" s="175"/>
      <c r="H861" s="176">
        <f t="shared" si="16"/>
        <v>0</v>
      </c>
      <c r="I861" s="176">
        <f t="shared" si="17"/>
        <v>0</v>
      </c>
      <c r="J861" s="176">
        <f t="shared" si="18"/>
        <v>0</v>
      </c>
      <c r="K861" s="176">
        <f t="shared" si="19"/>
        <v>0</v>
      </c>
      <c r="L861" s="185">
        <v>2150199</v>
      </c>
    </row>
    <row r="862" spans="1:12" s="170" customFormat="1" ht="20.25" customHeight="1">
      <c r="A862" s="192"/>
      <c r="B862" s="191" t="s">
        <v>1042</v>
      </c>
      <c r="C862" s="175">
        <v>0</v>
      </c>
      <c r="D862" s="175"/>
      <c r="E862" s="175"/>
      <c r="F862" s="175"/>
      <c r="G862" s="175"/>
      <c r="H862" s="176">
        <f t="shared" si="16"/>
        <v>0</v>
      </c>
      <c r="I862" s="176">
        <f t="shared" si="17"/>
        <v>0</v>
      </c>
      <c r="J862" s="176">
        <f t="shared" si="18"/>
        <v>0</v>
      </c>
      <c r="K862" s="176">
        <f t="shared" si="19"/>
        <v>0</v>
      </c>
      <c r="L862" s="185">
        <v>21502</v>
      </c>
    </row>
    <row r="863" spans="1:12" s="170" customFormat="1" ht="20.25" customHeight="1">
      <c r="A863" s="192"/>
      <c r="B863" s="191" t="s">
        <v>362</v>
      </c>
      <c r="C863" s="175">
        <v>0</v>
      </c>
      <c r="D863" s="175"/>
      <c r="E863" s="175"/>
      <c r="F863" s="175"/>
      <c r="G863" s="175"/>
      <c r="H863" s="176">
        <f t="shared" si="16"/>
        <v>0</v>
      </c>
      <c r="I863" s="176">
        <f t="shared" si="17"/>
        <v>0</v>
      </c>
      <c r="J863" s="176">
        <f t="shared" si="18"/>
        <v>0</v>
      </c>
      <c r="K863" s="176">
        <f t="shared" si="19"/>
        <v>0</v>
      </c>
      <c r="L863" s="185">
        <v>2150201</v>
      </c>
    </row>
    <row r="864" spans="1:12" s="170" customFormat="1" ht="20.25" customHeight="1">
      <c r="A864" s="192"/>
      <c r="B864" s="191" t="s">
        <v>363</v>
      </c>
      <c r="C864" s="175">
        <v>0</v>
      </c>
      <c r="D864" s="175"/>
      <c r="E864" s="175"/>
      <c r="F864" s="175"/>
      <c r="G864" s="175"/>
      <c r="H864" s="176">
        <f t="shared" si="16"/>
        <v>0</v>
      </c>
      <c r="I864" s="176">
        <f t="shared" si="17"/>
        <v>0</v>
      </c>
      <c r="J864" s="176">
        <f t="shared" si="18"/>
        <v>0</v>
      </c>
      <c r="K864" s="176">
        <f t="shared" si="19"/>
        <v>0</v>
      </c>
      <c r="L864" s="185">
        <v>2150202</v>
      </c>
    </row>
    <row r="865" spans="1:12" s="170" customFormat="1" ht="20.25" customHeight="1">
      <c r="A865" s="192"/>
      <c r="B865" s="191" t="s">
        <v>364</v>
      </c>
      <c r="C865" s="175">
        <v>0</v>
      </c>
      <c r="D865" s="175"/>
      <c r="E865" s="175"/>
      <c r="F865" s="175"/>
      <c r="G865" s="175"/>
      <c r="H865" s="176">
        <f t="shared" si="16"/>
        <v>0</v>
      </c>
      <c r="I865" s="176">
        <f t="shared" si="17"/>
        <v>0</v>
      </c>
      <c r="J865" s="176">
        <f t="shared" si="18"/>
        <v>0</v>
      </c>
      <c r="K865" s="176">
        <f t="shared" si="19"/>
        <v>0</v>
      </c>
      <c r="L865" s="185">
        <v>2150203</v>
      </c>
    </row>
    <row r="866" spans="1:12" s="170" customFormat="1" ht="20.25" customHeight="1">
      <c r="A866" s="192"/>
      <c r="B866" s="191" t="s">
        <v>1043</v>
      </c>
      <c r="C866" s="175">
        <v>0</v>
      </c>
      <c r="D866" s="175"/>
      <c r="E866" s="175"/>
      <c r="F866" s="175"/>
      <c r="G866" s="175"/>
      <c r="H866" s="176">
        <f t="shared" si="16"/>
        <v>0</v>
      </c>
      <c r="I866" s="176">
        <f t="shared" si="17"/>
        <v>0</v>
      </c>
      <c r="J866" s="176">
        <f t="shared" si="18"/>
        <v>0</v>
      </c>
      <c r="K866" s="176">
        <f t="shared" si="19"/>
        <v>0</v>
      </c>
      <c r="L866" s="185">
        <v>2150204</v>
      </c>
    </row>
    <row r="867" spans="1:12" s="170" customFormat="1" ht="20.25" customHeight="1">
      <c r="A867" s="192"/>
      <c r="B867" s="191" t="s">
        <v>1044</v>
      </c>
      <c r="C867" s="175">
        <v>0</v>
      </c>
      <c r="D867" s="175"/>
      <c r="E867" s="175"/>
      <c r="F867" s="175"/>
      <c r="G867" s="175"/>
      <c r="H867" s="176">
        <f t="shared" si="16"/>
        <v>0</v>
      </c>
      <c r="I867" s="176">
        <f t="shared" si="17"/>
        <v>0</v>
      </c>
      <c r="J867" s="176">
        <f t="shared" si="18"/>
        <v>0</v>
      </c>
      <c r="K867" s="176">
        <f t="shared" si="19"/>
        <v>0</v>
      </c>
      <c r="L867" s="185">
        <v>2150205</v>
      </c>
    </row>
    <row r="868" spans="1:12" s="170" customFormat="1" ht="20.25" customHeight="1">
      <c r="A868" s="192"/>
      <c r="B868" s="191" t="s">
        <v>1045</v>
      </c>
      <c r="C868" s="175">
        <v>0</v>
      </c>
      <c r="D868" s="175"/>
      <c r="E868" s="175"/>
      <c r="F868" s="175"/>
      <c r="G868" s="175"/>
      <c r="H868" s="176">
        <f t="shared" si="16"/>
        <v>0</v>
      </c>
      <c r="I868" s="176">
        <f t="shared" si="17"/>
        <v>0</v>
      </c>
      <c r="J868" s="176">
        <f t="shared" si="18"/>
        <v>0</v>
      </c>
      <c r="K868" s="176">
        <f t="shared" si="19"/>
        <v>0</v>
      </c>
      <c r="L868" s="185">
        <v>2150206</v>
      </c>
    </row>
    <row r="869" spans="1:12" s="170" customFormat="1" ht="20.25" customHeight="1">
      <c r="A869" s="192"/>
      <c r="B869" s="191" t="s">
        <v>1046</v>
      </c>
      <c r="C869" s="175">
        <v>0</v>
      </c>
      <c r="D869" s="175"/>
      <c r="E869" s="175"/>
      <c r="F869" s="175"/>
      <c r="G869" s="175"/>
      <c r="H869" s="176">
        <f t="shared" si="16"/>
        <v>0</v>
      </c>
      <c r="I869" s="176">
        <f t="shared" si="17"/>
        <v>0</v>
      </c>
      <c r="J869" s="176">
        <f t="shared" si="18"/>
        <v>0</v>
      </c>
      <c r="K869" s="176">
        <f t="shared" si="19"/>
        <v>0</v>
      </c>
      <c r="L869" s="185">
        <v>2150207</v>
      </c>
    </row>
    <row r="870" spans="1:12" s="170" customFormat="1" ht="20.25" customHeight="1">
      <c r="A870" s="192"/>
      <c r="B870" s="191" t="s">
        <v>1047</v>
      </c>
      <c r="C870" s="175">
        <v>0</v>
      </c>
      <c r="D870" s="175"/>
      <c r="E870" s="175"/>
      <c r="F870" s="175"/>
      <c r="G870" s="175"/>
      <c r="H870" s="176">
        <f t="shared" si="16"/>
        <v>0</v>
      </c>
      <c r="I870" s="176">
        <f t="shared" si="17"/>
        <v>0</v>
      </c>
      <c r="J870" s="176">
        <f t="shared" si="18"/>
        <v>0</v>
      </c>
      <c r="K870" s="176">
        <f t="shared" si="19"/>
        <v>0</v>
      </c>
      <c r="L870" s="185">
        <v>2150208</v>
      </c>
    </row>
    <row r="871" spans="1:12" s="170" customFormat="1" ht="20.25" customHeight="1">
      <c r="A871" s="192"/>
      <c r="B871" s="191" t="s">
        <v>1048</v>
      </c>
      <c r="C871" s="175">
        <v>0</v>
      </c>
      <c r="D871" s="175"/>
      <c r="E871" s="175"/>
      <c r="F871" s="175"/>
      <c r="G871" s="175"/>
      <c r="H871" s="176">
        <f t="shared" si="16"/>
        <v>0</v>
      </c>
      <c r="I871" s="176">
        <f t="shared" si="17"/>
        <v>0</v>
      </c>
      <c r="J871" s="176">
        <f t="shared" si="18"/>
        <v>0</v>
      </c>
      <c r="K871" s="176">
        <f t="shared" si="19"/>
        <v>0</v>
      </c>
      <c r="L871" s="185">
        <v>2150209</v>
      </c>
    </row>
    <row r="872" spans="1:12" s="170" customFormat="1" ht="20.25" customHeight="1">
      <c r="A872" s="192"/>
      <c r="B872" s="191" t="s">
        <v>1049</v>
      </c>
      <c r="C872" s="175">
        <v>0</v>
      </c>
      <c r="D872" s="175"/>
      <c r="E872" s="175"/>
      <c r="F872" s="175"/>
      <c r="G872" s="175"/>
      <c r="H872" s="176">
        <f t="shared" si="16"/>
        <v>0</v>
      </c>
      <c r="I872" s="176">
        <f t="shared" si="17"/>
        <v>0</v>
      </c>
      <c r="J872" s="176">
        <f t="shared" si="18"/>
        <v>0</v>
      </c>
      <c r="K872" s="176">
        <f t="shared" si="19"/>
        <v>0</v>
      </c>
      <c r="L872" s="185">
        <v>2150210</v>
      </c>
    </row>
    <row r="873" spans="1:12" s="170" customFormat="1" ht="20.25" customHeight="1">
      <c r="A873" s="192"/>
      <c r="B873" s="191" t="s">
        <v>1050</v>
      </c>
      <c r="C873" s="175">
        <v>0</v>
      </c>
      <c r="D873" s="175"/>
      <c r="E873" s="175"/>
      <c r="F873" s="175"/>
      <c r="G873" s="175"/>
      <c r="H873" s="176">
        <f t="shared" si="16"/>
        <v>0</v>
      </c>
      <c r="I873" s="176">
        <f t="shared" si="17"/>
        <v>0</v>
      </c>
      <c r="J873" s="176">
        <f t="shared" si="18"/>
        <v>0</v>
      </c>
      <c r="K873" s="176">
        <f t="shared" si="19"/>
        <v>0</v>
      </c>
      <c r="L873" s="185">
        <v>2150212</v>
      </c>
    </row>
    <row r="874" spans="1:12" s="170" customFormat="1" ht="20.25" customHeight="1">
      <c r="A874" s="192"/>
      <c r="B874" s="191" t="s">
        <v>1051</v>
      </c>
      <c r="C874" s="175">
        <v>0</v>
      </c>
      <c r="D874" s="175"/>
      <c r="E874" s="175"/>
      <c r="F874" s="175"/>
      <c r="G874" s="175"/>
      <c r="H874" s="176">
        <f t="shared" si="16"/>
        <v>0</v>
      </c>
      <c r="I874" s="176">
        <f t="shared" si="17"/>
        <v>0</v>
      </c>
      <c r="J874" s="176">
        <f t="shared" si="18"/>
        <v>0</v>
      </c>
      <c r="K874" s="176">
        <f t="shared" si="19"/>
        <v>0</v>
      </c>
      <c r="L874" s="185">
        <v>2150213</v>
      </c>
    </row>
    <row r="875" spans="1:12" s="170" customFormat="1" ht="20.25" customHeight="1">
      <c r="A875" s="192"/>
      <c r="B875" s="191" t="s">
        <v>1052</v>
      </c>
      <c r="C875" s="175">
        <v>0</v>
      </c>
      <c r="D875" s="175"/>
      <c r="E875" s="175"/>
      <c r="F875" s="175"/>
      <c r="G875" s="175"/>
      <c r="H875" s="176">
        <f t="shared" si="16"/>
        <v>0</v>
      </c>
      <c r="I875" s="176">
        <f t="shared" si="17"/>
        <v>0</v>
      </c>
      <c r="J875" s="176">
        <f t="shared" si="18"/>
        <v>0</v>
      </c>
      <c r="K875" s="176">
        <f t="shared" si="19"/>
        <v>0</v>
      </c>
      <c r="L875" s="185">
        <v>2150214</v>
      </c>
    </row>
    <row r="876" spans="1:12" s="170" customFormat="1" ht="20.25" customHeight="1">
      <c r="A876" s="192"/>
      <c r="B876" s="191" t="s">
        <v>1053</v>
      </c>
      <c r="C876" s="175">
        <v>0</v>
      </c>
      <c r="D876" s="175"/>
      <c r="E876" s="175"/>
      <c r="F876" s="175"/>
      <c r="G876" s="175"/>
      <c r="H876" s="176">
        <f t="shared" si="16"/>
        <v>0</v>
      </c>
      <c r="I876" s="176">
        <f t="shared" si="17"/>
        <v>0</v>
      </c>
      <c r="J876" s="176">
        <f t="shared" si="18"/>
        <v>0</v>
      </c>
      <c r="K876" s="176">
        <f t="shared" si="19"/>
        <v>0</v>
      </c>
      <c r="L876" s="185">
        <v>2150215</v>
      </c>
    </row>
    <row r="877" spans="1:12" s="170" customFormat="1" ht="20.25" customHeight="1">
      <c r="A877" s="192"/>
      <c r="B877" s="191" t="s">
        <v>1054</v>
      </c>
      <c r="C877" s="175">
        <v>0</v>
      </c>
      <c r="D877" s="175"/>
      <c r="E877" s="175"/>
      <c r="F877" s="175"/>
      <c r="G877" s="175"/>
      <c r="H877" s="176">
        <f t="shared" si="16"/>
        <v>0</v>
      </c>
      <c r="I877" s="176">
        <f t="shared" si="17"/>
        <v>0</v>
      </c>
      <c r="J877" s="176">
        <f t="shared" si="18"/>
        <v>0</v>
      </c>
      <c r="K877" s="176">
        <f t="shared" si="19"/>
        <v>0</v>
      </c>
      <c r="L877" s="185">
        <v>2150299</v>
      </c>
    </row>
    <row r="878" spans="1:12" s="170" customFormat="1" ht="20.25" customHeight="1">
      <c r="A878" s="192"/>
      <c r="B878" s="191" t="s">
        <v>1055</v>
      </c>
      <c r="C878" s="175">
        <v>0</v>
      </c>
      <c r="D878" s="175"/>
      <c r="E878" s="175"/>
      <c r="F878" s="175"/>
      <c r="G878" s="175"/>
      <c r="H878" s="176">
        <f t="shared" si="16"/>
        <v>0</v>
      </c>
      <c r="I878" s="176">
        <f t="shared" si="17"/>
        <v>0</v>
      </c>
      <c r="J878" s="176">
        <f t="shared" si="18"/>
        <v>0</v>
      </c>
      <c r="K878" s="176">
        <f t="shared" si="19"/>
        <v>0</v>
      </c>
      <c r="L878" s="185">
        <v>21503</v>
      </c>
    </row>
    <row r="879" spans="1:12" s="170" customFormat="1" ht="20.25" customHeight="1">
      <c r="A879" s="192"/>
      <c r="B879" s="191" t="s">
        <v>362</v>
      </c>
      <c r="C879" s="175">
        <v>0</v>
      </c>
      <c r="D879" s="175"/>
      <c r="E879" s="175"/>
      <c r="F879" s="175"/>
      <c r="G879" s="175"/>
      <c r="H879" s="176">
        <f t="shared" si="16"/>
        <v>0</v>
      </c>
      <c r="I879" s="176">
        <f t="shared" si="17"/>
        <v>0</v>
      </c>
      <c r="J879" s="176">
        <f t="shared" si="18"/>
        <v>0</v>
      </c>
      <c r="K879" s="176">
        <f t="shared" si="19"/>
        <v>0</v>
      </c>
      <c r="L879" s="185">
        <v>2150301</v>
      </c>
    </row>
    <row r="880" spans="1:12" s="170" customFormat="1" ht="20.25" customHeight="1">
      <c r="A880" s="192"/>
      <c r="B880" s="191" t="s">
        <v>363</v>
      </c>
      <c r="C880" s="175">
        <v>0</v>
      </c>
      <c r="D880" s="175"/>
      <c r="E880" s="175"/>
      <c r="F880" s="175"/>
      <c r="G880" s="175"/>
      <c r="H880" s="176">
        <f t="shared" si="16"/>
        <v>0</v>
      </c>
      <c r="I880" s="176">
        <f t="shared" si="17"/>
        <v>0</v>
      </c>
      <c r="J880" s="176">
        <f t="shared" si="18"/>
        <v>0</v>
      </c>
      <c r="K880" s="176">
        <f t="shared" si="19"/>
        <v>0</v>
      </c>
      <c r="L880" s="185">
        <v>2150302</v>
      </c>
    </row>
    <row r="881" spans="1:12" s="170" customFormat="1" ht="20.25" customHeight="1">
      <c r="A881" s="192"/>
      <c r="B881" s="191" t="s">
        <v>364</v>
      </c>
      <c r="C881" s="175">
        <v>0</v>
      </c>
      <c r="D881" s="175"/>
      <c r="E881" s="175"/>
      <c r="F881" s="175"/>
      <c r="G881" s="175"/>
      <c r="H881" s="176">
        <f t="shared" si="16"/>
        <v>0</v>
      </c>
      <c r="I881" s="176">
        <f t="shared" si="17"/>
        <v>0</v>
      </c>
      <c r="J881" s="176">
        <f t="shared" si="18"/>
        <v>0</v>
      </c>
      <c r="K881" s="176">
        <f t="shared" si="19"/>
        <v>0</v>
      </c>
      <c r="L881" s="185">
        <v>2150303</v>
      </c>
    </row>
    <row r="882" spans="1:12" s="170" customFormat="1" ht="20.25" customHeight="1">
      <c r="A882" s="192"/>
      <c r="B882" s="191" t="s">
        <v>1056</v>
      </c>
      <c r="C882" s="175">
        <v>0</v>
      </c>
      <c r="D882" s="175"/>
      <c r="E882" s="175"/>
      <c r="F882" s="175"/>
      <c r="G882" s="175"/>
      <c r="H882" s="176">
        <f t="shared" si="16"/>
        <v>0</v>
      </c>
      <c r="I882" s="176">
        <f t="shared" si="17"/>
        <v>0</v>
      </c>
      <c r="J882" s="176">
        <f t="shared" si="18"/>
        <v>0</v>
      </c>
      <c r="K882" s="176">
        <f t="shared" si="19"/>
        <v>0</v>
      </c>
      <c r="L882" s="185">
        <v>2150399</v>
      </c>
    </row>
    <row r="883" spans="1:12" s="170" customFormat="1" ht="20.25" customHeight="1">
      <c r="A883" s="192"/>
      <c r="B883" s="191" t="s">
        <v>1057</v>
      </c>
      <c r="C883" s="175">
        <v>0</v>
      </c>
      <c r="D883" s="175">
        <v>40</v>
      </c>
      <c r="E883" s="175"/>
      <c r="F883" s="175">
        <v>96</v>
      </c>
      <c r="G883" s="175">
        <v>335</v>
      </c>
      <c r="H883" s="176">
        <f t="shared" si="16"/>
        <v>0</v>
      </c>
      <c r="I883" s="176">
        <f t="shared" si="17"/>
        <v>8.375</v>
      </c>
      <c r="J883" s="176">
        <f t="shared" si="18"/>
        <v>0</v>
      </c>
      <c r="K883" s="176">
        <f t="shared" si="19"/>
        <v>3.4895833333333335</v>
      </c>
      <c r="L883" s="185">
        <v>21505</v>
      </c>
    </row>
    <row r="884" spans="1:12" s="170" customFormat="1" ht="20.25" customHeight="1">
      <c r="A884" s="192"/>
      <c r="B884" s="191" t="s">
        <v>362</v>
      </c>
      <c r="C884" s="175">
        <v>0</v>
      </c>
      <c r="D884" s="175"/>
      <c r="E884" s="175"/>
      <c r="F884" s="175">
        <v>0</v>
      </c>
      <c r="G884" s="175">
        <v>0</v>
      </c>
      <c r="H884" s="176">
        <f t="shared" si="16"/>
        <v>0</v>
      </c>
      <c r="I884" s="176">
        <f t="shared" si="17"/>
        <v>0</v>
      </c>
      <c r="J884" s="176">
        <f t="shared" si="18"/>
        <v>0</v>
      </c>
      <c r="K884" s="176">
        <f t="shared" si="19"/>
        <v>0</v>
      </c>
      <c r="L884" s="185">
        <v>2150501</v>
      </c>
    </row>
    <row r="885" spans="1:12" s="170" customFormat="1" ht="20.25" customHeight="1">
      <c r="A885" s="192"/>
      <c r="B885" s="191" t="s">
        <v>363</v>
      </c>
      <c r="C885" s="175">
        <v>0</v>
      </c>
      <c r="D885" s="175">
        <v>40</v>
      </c>
      <c r="E885" s="175"/>
      <c r="F885" s="175">
        <v>17</v>
      </c>
      <c r="G885" s="175">
        <v>0</v>
      </c>
      <c r="H885" s="176">
        <f t="shared" si="16"/>
        <v>0</v>
      </c>
      <c r="I885" s="176">
        <f t="shared" si="17"/>
        <v>0</v>
      </c>
      <c r="J885" s="176">
        <f t="shared" si="18"/>
        <v>0</v>
      </c>
      <c r="K885" s="176">
        <f t="shared" si="19"/>
        <v>0</v>
      </c>
      <c r="L885" s="185">
        <v>2150502</v>
      </c>
    </row>
    <row r="886" spans="1:12" s="170" customFormat="1" ht="20.25" customHeight="1">
      <c r="A886" s="192"/>
      <c r="B886" s="191" t="s">
        <v>364</v>
      </c>
      <c r="C886" s="175">
        <v>0</v>
      </c>
      <c r="D886" s="175"/>
      <c r="E886" s="175"/>
      <c r="F886" s="175">
        <v>0</v>
      </c>
      <c r="G886" s="175">
        <v>-43</v>
      </c>
      <c r="H886" s="176">
        <f t="shared" si="16"/>
        <v>0</v>
      </c>
      <c r="I886" s="176">
        <f t="shared" si="17"/>
        <v>0</v>
      </c>
      <c r="J886" s="176">
        <f t="shared" si="18"/>
        <v>0</v>
      </c>
      <c r="K886" s="176">
        <f t="shared" si="19"/>
        <v>0</v>
      </c>
      <c r="L886" s="185">
        <v>2150503</v>
      </c>
    </row>
    <row r="887" spans="1:12" s="170" customFormat="1" ht="20.25" customHeight="1">
      <c r="A887" s="192"/>
      <c r="B887" s="191" t="s">
        <v>1058</v>
      </c>
      <c r="C887" s="175">
        <v>0</v>
      </c>
      <c r="D887" s="175"/>
      <c r="E887" s="175"/>
      <c r="F887" s="175">
        <v>0</v>
      </c>
      <c r="G887" s="175">
        <v>0</v>
      </c>
      <c r="H887" s="176">
        <f t="shared" si="16"/>
        <v>0</v>
      </c>
      <c r="I887" s="176">
        <f t="shared" si="17"/>
        <v>0</v>
      </c>
      <c r="J887" s="176">
        <f t="shared" si="18"/>
        <v>0</v>
      </c>
      <c r="K887" s="176">
        <f t="shared" si="19"/>
        <v>0</v>
      </c>
      <c r="L887" s="185">
        <v>2150505</v>
      </c>
    </row>
    <row r="888" spans="1:12" s="170" customFormat="1" ht="20.25" customHeight="1">
      <c r="A888" s="192"/>
      <c r="B888" s="191" t="s">
        <v>1059</v>
      </c>
      <c r="C888" s="175">
        <v>0</v>
      </c>
      <c r="D888" s="175"/>
      <c r="E888" s="175"/>
      <c r="F888" s="175">
        <v>0</v>
      </c>
      <c r="G888" s="175">
        <v>0</v>
      </c>
      <c r="H888" s="176">
        <f t="shared" si="16"/>
        <v>0</v>
      </c>
      <c r="I888" s="176">
        <f t="shared" si="17"/>
        <v>0</v>
      </c>
      <c r="J888" s="176">
        <f t="shared" si="18"/>
        <v>0</v>
      </c>
      <c r="K888" s="176">
        <f t="shared" si="19"/>
        <v>0</v>
      </c>
      <c r="L888" s="185">
        <v>2150507</v>
      </c>
    </row>
    <row r="889" spans="1:12" s="170" customFormat="1" ht="20.25" customHeight="1">
      <c r="A889" s="192"/>
      <c r="B889" s="191" t="s">
        <v>1060</v>
      </c>
      <c r="C889" s="175">
        <v>0</v>
      </c>
      <c r="D889" s="175"/>
      <c r="E889" s="175"/>
      <c r="F889" s="175">
        <v>0</v>
      </c>
      <c r="G889" s="175">
        <v>0</v>
      </c>
      <c r="H889" s="176">
        <f t="shared" si="16"/>
        <v>0</v>
      </c>
      <c r="I889" s="176">
        <f t="shared" si="17"/>
        <v>0</v>
      </c>
      <c r="J889" s="176">
        <f t="shared" si="18"/>
        <v>0</v>
      </c>
      <c r="K889" s="176">
        <f t="shared" si="19"/>
        <v>0</v>
      </c>
      <c r="L889" s="185">
        <v>2150508</v>
      </c>
    </row>
    <row r="890" spans="1:12" s="170" customFormat="1" ht="20.25" customHeight="1">
      <c r="A890" s="192"/>
      <c r="B890" s="191" t="s">
        <v>1061</v>
      </c>
      <c r="C890" s="175">
        <v>0</v>
      </c>
      <c r="D890" s="175"/>
      <c r="E890" s="175"/>
      <c r="F890" s="175">
        <v>0</v>
      </c>
      <c r="G890" s="175">
        <v>0</v>
      </c>
      <c r="H890" s="176">
        <f t="shared" si="16"/>
        <v>0</v>
      </c>
      <c r="I890" s="176">
        <f t="shared" si="17"/>
        <v>0</v>
      </c>
      <c r="J890" s="176">
        <f t="shared" si="18"/>
        <v>0</v>
      </c>
      <c r="K890" s="176">
        <f t="shared" si="19"/>
        <v>0</v>
      </c>
      <c r="L890" s="185">
        <v>2150516</v>
      </c>
    </row>
    <row r="891" spans="1:12" s="170" customFormat="1" ht="20.25" customHeight="1">
      <c r="A891" s="192"/>
      <c r="B891" s="191" t="s">
        <v>1062</v>
      </c>
      <c r="C891" s="175">
        <v>0</v>
      </c>
      <c r="D891" s="175"/>
      <c r="E891" s="175"/>
      <c r="F891" s="175">
        <v>79</v>
      </c>
      <c r="G891" s="175">
        <v>378</v>
      </c>
      <c r="H891" s="176">
        <f t="shared" si="16"/>
        <v>0</v>
      </c>
      <c r="I891" s="176">
        <f t="shared" si="17"/>
        <v>0</v>
      </c>
      <c r="J891" s="176">
        <f t="shared" si="18"/>
        <v>0</v>
      </c>
      <c r="K891" s="176">
        <f t="shared" si="19"/>
        <v>4.7848101265822782</v>
      </c>
      <c r="L891" s="185">
        <v>2150517</v>
      </c>
    </row>
    <row r="892" spans="1:12" s="170" customFormat="1" ht="20.25" customHeight="1">
      <c r="A892" s="192"/>
      <c r="B892" s="191" t="s">
        <v>371</v>
      </c>
      <c r="C892" s="175">
        <v>0</v>
      </c>
      <c r="D892" s="175"/>
      <c r="E892" s="175"/>
      <c r="F892" s="175">
        <v>0</v>
      </c>
      <c r="G892" s="175">
        <v>0</v>
      </c>
      <c r="H892" s="176">
        <f t="shared" si="16"/>
        <v>0</v>
      </c>
      <c r="I892" s="176">
        <f t="shared" si="17"/>
        <v>0</v>
      </c>
      <c r="J892" s="176">
        <f t="shared" si="18"/>
        <v>0</v>
      </c>
      <c r="K892" s="176">
        <f t="shared" si="19"/>
        <v>0</v>
      </c>
      <c r="L892" s="185">
        <v>2150550</v>
      </c>
    </row>
    <row r="893" spans="1:12" s="170" customFormat="1" ht="20.25" customHeight="1">
      <c r="A893" s="192"/>
      <c r="B893" s="191" t="s">
        <v>1063</v>
      </c>
      <c r="C893" s="175">
        <v>0</v>
      </c>
      <c r="D893" s="175"/>
      <c r="E893" s="175"/>
      <c r="F893" s="175">
        <v>0</v>
      </c>
      <c r="G893" s="175">
        <v>0</v>
      </c>
      <c r="H893" s="176">
        <f t="shared" si="16"/>
        <v>0</v>
      </c>
      <c r="I893" s="176">
        <f t="shared" si="17"/>
        <v>0</v>
      </c>
      <c r="J893" s="176">
        <f t="shared" si="18"/>
        <v>0</v>
      </c>
      <c r="K893" s="176">
        <f t="shared" si="19"/>
        <v>0</v>
      </c>
      <c r="L893" s="185">
        <v>2150599</v>
      </c>
    </row>
    <row r="894" spans="1:12" s="170" customFormat="1" ht="20.25" customHeight="1">
      <c r="A894" s="192"/>
      <c r="B894" s="191" t="s">
        <v>1064</v>
      </c>
      <c r="C894" s="175">
        <v>0</v>
      </c>
      <c r="D894" s="175"/>
      <c r="E894" s="175"/>
      <c r="F894" s="175"/>
      <c r="G894" s="175"/>
      <c r="H894" s="176">
        <f t="shared" si="16"/>
        <v>0</v>
      </c>
      <c r="I894" s="176">
        <f t="shared" si="17"/>
        <v>0</v>
      </c>
      <c r="J894" s="176">
        <f t="shared" si="18"/>
        <v>0</v>
      </c>
      <c r="K894" s="176">
        <f t="shared" si="19"/>
        <v>0</v>
      </c>
      <c r="L894" s="185">
        <v>21507</v>
      </c>
    </row>
    <row r="895" spans="1:12" s="170" customFormat="1" ht="20.25" customHeight="1">
      <c r="A895" s="192"/>
      <c r="B895" s="191" t="s">
        <v>362</v>
      </c>
      <c r="C895" s="175">
        <v>0</v>
      </c>
      <c r="D895" s="175"/>
      <c r="E895" s="175"/>
      <c r="F895" s="175"/>
      <c r="G895" s="175"/>
      <c r="H895" s="176">
        <f t="shared" si="16"/>
        <v>0</v>
      </c>
      <c r="I895" s="176">
        <f t="shared" si="17"/>
        <v>0</v>
      </c>
      <c r="J895" s="176">
        <f t="shared" si="18"/>
        <v>0</v>
      </c>
      <c r="K895" s="176">
        <f t="shared" si="19"/>
        <v>0</v>
      </c>
      <c r="L895" s="185">
        <v>2150701</v>
      </c>
    </row>
    <row r="896" spans="1:12" s="170" customFormat="1" ht="20.25" customHeight="1">
      <c r="A896" s="192"/>
      <c r="B896" s="191" t="s">
        <v>363</v>
      </c>
      <c r="C896" s="175">
        <v>0</v>
      </c>
      <c r="D896" s="175"/>
      <c r="E896" s="175"/>
      <c r="F896" s="175"/>
      <c r="G896" s="175"/>
      <c r="H896" s="176">
        <f t="shared" si="16"/>
        <v>0</v>
      </c>
      <c r="I896" s="176">
        <f t="shared" si="17"/>
        <v>0</v>
      </c>
      <c r="J896" s="176">
        <f t="shared" si="18"/>
        <v>0</v>
      </c>
      <c r="K896" s="176">
        <f t="shared" si="19"/>
        <v>0</v>
      </c>
      <c r="L896" s="185">
        <v>2150702</v>
      </c>
    </row>
    <row r="897" spans="1:12" s="170" customFormat="1" ht="20.25" customHeight="1">
      <c r="A897" s="192"/>
      <c r="B897" s="191" t="s">
        <v>364</v>
      </c>
      <c r="C897" s="175">
        <v>0</v>
      </c>
      <c r="D897" s="175"/>
      <c r="E897" s="175"/>
      <c r="F897" s="175"/>
      <c r="G897" s="175"/>
      <c r="H897" s="176">
        <f t="shared" si="16"/>
        <v>0</v>
      </c>
      <c r="I897" s="176">
        <f t="shared" si="17"/>
        <v>0</v>
      </c>
      <c r="J897" s="176">
        <f t="shared" si="18"/>
        <v>0</v>
      </c>
      <c r="K897" s="176">
        <f t="shared" si="19"/>
        <v>0</v>
      </c>
      <c r="L897" s="185">
        <v>2150703</v>
      </c>
    </row>
    <row r="898" spans="1:12" s="170" customFormat="1" ht="20.25" customHeight="1">
      <c r="A898" s="192"/>
      <c r="B898" s="191" t="s">
        <v>1065</v>
      </c>
      <c r="C898" s="175">
        <v>0</v>
      </c>
      <c r="D898" s="175"/>
      <c r="E898" s="175"/>
      <c r="F898" s="175"/>
      <c r="G898" s="175"/>
      <c r="H898" s="176">
        <f t="shared" si="16"/>
        <v>0</v>
      </c>
      <c r="I898" s="176">
        <f t="shared" si="17"/>
        <v>0</v>
      </c>
      <c r="J898" s="176">
        <f t="shared" si="18"/>
        <v>0</v>
      </c>
      <c r="K898" s="176">
        <f t="shared" si="19"/>
        <v>0</v>
      </c>
      <c r="L898" s="185">
        <v>2150704</v>
      </c>
    </row>
    <row r="899" spans="1:12" s="170" customFormat="1" ht="20.25" customHeight="1">
      <c r="A899" s="192"/>
      <c r="B899" s="191" t="s">
        <v>1066</v>
      </c>
      <c r="C899" s="175">
        <v>0</v>
      </c>
      <c r="D899" s="175"/>
      <c r="E899" s="175"/>
      <c r="F899" s="175"/>
      <c r="G899" s="175"/>
      <c r="H899" s="176">
        <f t="shared" si="16"/>
        <v>0</v>
      </c>
      <c r="I899" s="176">
        <f t="shared" si="17"/>
        <v>0</v>
      </c>
      <c r="J899" s="176">
        <f t="shared" si="18"/>
        <v>0</v>
      </c>
      <c r="K899" s="176">
        <f t="shared" si="19"/>
        <v>0</v>
      </c>
      <c r="L899" s="185">
        <v>2150705</v>
      </c>
    </row>
    <row r="900" spans="1:12" s="170" customFormat="1" ht="20.25" customHeight="1">
      <c r="A900" s="192"/>
      <c r="B900" s="191" t="s">
        <v>1067</v>
      </c>
      <c r="C900" s="175">
        <v>0</v>
      </c>
      <c r="D900" s="175"/>
      <c r="E900" s="175"/>
      <c r="F900" s="175"/>
      <c r="G900" s="175"/>
      <c r="H900" s="176">
        <f t="shared" si="16"/>
        <v>0</v>
      </c>
      <c r="I900" s="176">
        <f t="shared" si="17"/>
        <v>0</v>
      </c>
      <c r="J900" s="176">
        <f t="shared" si="18"/>
        <v>0</v>
      </c>
      <c r="K900" s="176">
        <f t="shared" si="19"/>
        <v>0</v>
      </c>
      <c r="L900" s="185">
        <v>2150799</v>
      </c>
    </row>
    <row r="901" spans="1:12" s="170" customFormat="1" ht="20.25" customHeight="1">
      <c r="A901" s="192"/>
      <c r="B901" s="191" t="s">
        <v>1068</v>
      </c>
      <c r="C901" s="175">
        <v>0</v>
      </c>
      <c r="D901" s="175">
        <v>400</v>
      </c>
      <c r="E901" s="175"/>
      <c r="F901" s="175">
        <v>331</v>
      </c>
      <c r="G901" s="175">
        <v>170</v>
      </c>
      <c r="H901" s="176">
        <f t="shared" si="16"/>
        <v>0</v>
      </c>
      <c r="I901" s="176">
        <f t="shared" si="17"/>
        <v>0.42499999999999999</v>
      </c>
      <c r="J901" s="176">
        <f t="shared" si="18"/>
        <v>0</v>
      </c>
      <c r="K901" s="176">
        <f t="shared" si="19"/>
        <v>0.51359516616314205</v>
      </c>
      <c r="L901" s="185">
        <v>21508</v>
      </c>
    </row>
    <row r="902" spans="1:12" s="170" customFormat="1" ht="20.25" customHeight="1">
      <c r="A902" s="192"/>
      <c r="B902" s="191" t="s">
        <v>362</v>
      </c>
      <c r="C902" s="175">
        <v>0</v>
      </c>
      <c r="D902" s="175"/>
      <c r="E902" s="175"/>
      <c r="F902" s="175">
        <v>0</v>
      </c>
      <c r="G902" s="175">
        <v>0</v>
      </c>
      <c r="H902" s="176">
        <f t="shared" si="16"/>
        <v>0</v>
      </c>
      <c r="I902" s="176">
        <f t="shared" si="17"/>
        <v>0</v>
      </c>
      <c r="J902" s="176">
        <f t="shared" si="18"/>
        <v>0</v>
      </c>
      <c r="K902" s="176">
        <f t="shared" si="19"/>
        <v>0</v>
      </c>
      <c r="L902" s="185">
        <v>2150801</v>
      </c>
    </row>
    <row r="903" spans="1:12" s="170" customFormat="1" ht="20.25" customHeight="1">
      <c r="A903" s="192"/>
      <c r="B903" s="191" t="s">
        <v>363</v>
      </c>
      <c r="C903" s="175">
        <v>0</v>
      </c>
      <c r="D903" s="175"/>
      <c r="E903" s="175"/>
      <c r="F903" s="175">
        <v>0</v>
      </c>
      <c r="G903" s="175">
        <v>0</v>
      </c>
      <c r="H903" s="176">
        <f t="shared" si="16"/>
        <v>0</v>
      </c>
      <c r="I903" s="176">
        <f t="shared" si="17"/>
        <v>0</v>
      </c>
      <c r="J903" s="176">
        <f t="shared" si="18"/>
        <v>0</v>
      </c>
      <c r="K903" s="176">
        <f t="shared" si="19"/>
        <v>0</v>
      </c>
      <c r="L903" s="185">
        <v>2150802</v>
      </c>
    </row>
    <row r="904" spans="1:12" s="170" customFormat="1" ht="20.25" customHeight="1">
      <c r="A904" s="192"/>
      <c r="B904" s="191" t="s">
        <v>364</v>
      </c>
      <c r="C904" s="175">
        <v>0</v>
      </c>
      <c r="D904" s="175"/>
      <c r="E904" s="175"/>
      <c r="F904" s="175">
        <v>0</v>
      </c>
      <c r="G904" s="175">
        <v>0</v>
      </c>
      <c r="H904" s="176">
        <f t="shared" si="16"/>
        <v>0</v>
      </c>
      <c r="I904" s="176">
        <f t="shared" si="17"/>
        <v>0</v>
      </c>
      <c r="J904" s="176">
        <f t="shared" si="18"/>
        <v>0</v>
      </c>
      <c r="K904" s="176">
        <f t="shared" si="19"/>
        <v>0</v>
      </c>
      <c r="L904" s="185">
        <v>2150803</v>
      </c>
    </row>
    <row r="905" spans="1:12" s="170" customFormat="1" ht="20.25" customHeight="1">
      <c r="A905" s="192"/>
      <c r="B905" s="191" t="s">
        <v>1069</v>
      </c>
      <c r="C905" s="175">
        <v>0</v>
      </c>
      <c r="D905" s="175"/>
      <c r="E905" s="175"/>
      <c r="F905" s="175">
        <v>0</v>
      </c>
      <c r="G905" s="175">
        <v>0</v>
      </c>
      <c r="H905" s="176">
        <f t="shared" si="16"/>
        <v>0</v>
      </c>
      <c r="I905" s="176">
        <f t="shared" si="17"/>
        <v>0</v>
      </c>
      <c r="J905" s="176">
        <f t="shared" si="18"/>
        <v>0</v>
      </c>
      <c r="K905" s="176">
        <f t="shared" si="19"/>
        <v>0</v>
      </c>
      <c r="L905" s="185">
        <v>2150804</v>
      </c>
    </row>
    <row r="906" spans="1:12" s="170" customFormat="1" ht="20.25" customHeight="1">
      <c r="A906" s="192"/>
      <c r="B906" s="191" t="s">
        <v>1070</v>
      </c>
      <c r="C906" s="175">
        <v>0</v>
      </c>
      <c r="D906" s="175">
        <v>400</v>
      </c>
      <c r="E906" s="175"/>
      <c r="F906" s="175">
        <v>331</v>
      </c>
      <c r="G906" s="175">
        <v>100</v>
      </c>
      <c r="H906" s="176">
        <f t="shared" si="16"/>
        <v>0</v>
      </c>
      <c r="I906" s="176">
        <f t="shared" si="17"/>
        <v>0.25</v>
      </c>
      <c r="J906" s="176">
        <f t="shared" si="18"/>
        <v>0</v>
      </c>
      <c r="K906" s="176">
        <f t="shared" si="19"/>
        <v>0.30211480362537763</v>
      </c>
      <c r="L906" s="185">
        <v>2150805</v>
      </c>
    </row>
    <row r="907" spans="1:12" s="170" customFormat="1" ht="20.25" customHeight="1">
      <c r="A907" s="192"/>
      <c r="B907" s="191" t="s">
        <v>1071</v>
      </c>
      <c r="C907" s="175">
        <v>0</v>
      </c>
      <c r="D907" s="175"/>
      <c r="E907" s="175"/>
      <c r="F907" s="175">
        <v>0</v>
      </c>
      <c r="G907" s="175">
        <v>0</v>
      </c>
      <c r="H907" s="176">
        <f t="shared" si="16"/>
        <v>0</v>
      </c>
      <c r="I907" s="176">
        <f t="shared" si="17"/>
        <v>0</v>
      </c>
      <c r="J907" s="176">
        <f t="shared" si="18"/>
        <v>0</v>
      </c>
      <c r="K907" s="176">
        <f t="shared" si="19"/>
        <v>0</v>
      </c>
      <c r="L907" s="185">
        <v>2150806</v>
      </c>
    </row>
    <row r="908" spans="1:12" s="170" customFormat="1" ht="20.25" customHeight="1">
      <c r="A908" s="192"/>
      <c r="B908" s="191" t="s">
        <v>1072</v>
      </c>
      <c r="C908" s="175">
        <v>0</v>
      </c>
      <c r="D908" s="175"/>
      <c r="E908" s="175"/>
      <c r="F908" s="175">
        <v>0</v>
      </c>
      <c r="G908" s="175">
        <v>70</v>
      </c>
      <c r="H908" s="176">
        <f t="shared" si="16"/>
        <v>0</v>
      </c>
      <c r="I908" s="176">
        <f t="shared" si="17"/>
        <v>0</v>
      </c>
      <c r="J908" s="176">
        <f t="shared" si="18"/>
        <v>0</v>
      </c>
      <c r="K908" s="176">
        <f t="shared" si="19"/>
        <v>0</v>
      </c>
      <c r="L908" s="185">
        <v>2150899</v>
      </c>
    </row>
    <row r="909" spans="1:12" s="170" customFormat="1" ht="20.25" customHeight="1">
      <c r="A909" s="192"/>
      <c r="B909" s="191" t="s">
        <v>1073</v>
      </c>
      <c r="C909" s="175">
        <v>0</v>
      </c>
      <c r="D909" s="175"/>
      <c r="E909" s="175"/>
      <c r="F909" s="175"/>
      <c r="G909" s="175"/>
      <c r="H909" s="176">
        <f t="shared" si="16"/>
        <v>0</v>
      </c>
      <c r="I909" s="176">
        <f t="shared" si="17"/>
        <v>0</v>
      </c>
      <c r="J909" s="176">
        <f t="shared" si="18"/>
        <v>0</v>
      </c>
      <c r="K909" s="176">
        <f t="shared" si="19"/>
        <v>0</v>
      </c>
      <c r="L909" s="185">
        <v>21599</v>
      </c>
    </row>
    <row r="910" spans="1:12" s="170" customFormat="1" ht="20.25" customHeight="1">
      <c r="A910" s="192"/>
      <c r="B910" s="191" t="s">
        <v>1074</v>
      </c>
      <c r="C910" s="175">
        <v>0</v>
      </c>
      <c r="D910" s="175"/>
      <c r="E910" s="175"/>
      <c r="F910" s="175"/>
      <c r="G910" s="175"/>
      <c r="H910" s="176">
        <f t="shared" si="16"/>
        <v>0</v>
      </c>
      <c r="I910" s="176">
        <f t="shared" si="17"/>
        <v>0</v>
      </c>
      <c r="J910" s="176">
        <f t="shared" si="18"/>
        <v>0</v>
      </c>
      <c r="K910" s="176">
        <f t="shared" si="19"/>
        <v>0</v>
      </c>
      <c r="L910" s="185">
        <v>2159901</v>
      </c>
    </row>
    <row r="911" spans="1:12" s="170" customFormat="1" ht="20.25" customHeight="1">
      <c r="A911" s="192"/>
      <c r="B911" s="191" t="s">
        <v>1075</v>
      </c>
      <c r="C911" s="175">
        <v>0</v>
      </c>
      <c r="D911" s="175"/>
      <c r="E911" s="175"/>
      <c r="F911" s="175"/>
      <c r="G911" s="175"/>
      <c r="H911" s="176">
        <f t="shared" si="16"/>
        <v>0</v>
      </c>
      <c r="I911" s="176">
        <f t="shared" si="17"/>
        <v>0</v>
      </c>
      <c r="J911" s="176">
        <f t="shared" si="18"/>
        <v>0</v>
      </c>
      <c r="K911" s="176">
        <f t="shared" si="19"/>
        <v>0</v>
      </c>
      <c r="L911" s="185">
        <v>2159904</v>
      </c>
    </row>
    <row r="912" spans="1:12" s="170" customFormat="1" ht="20.25" customHeight="1">
      <c r="A912" s="192"/>
      <c r="B912" s="191" t="s">
        <v>1076</v>
      </c>
      <c r="C912" s="175">
        <v>0</v>
      </c>
      <c r="D912" s="175"/>
      <c r="E912" s="175"/>
      <c r="F912" s="175"/>
      <c r="G912" s="175"/>
      <c r="H912" s="176">
        <f t="shared" si="16"/>
        <v>0</v>
      </c>
      <c r="I912" s="176">
        <f t="shared" si="17"/>
        <v>0</v>
      </c>
      <c r="J912" s="176">
        <f t="shared" si="18"/>
        <v>0</v>
      </c>
      <c r="K912" s="176">
        <f t="shared" si="19"/>
        <v>0</v>
      </c>
      <c r="L912" s="185">
        <v>2159905</v>
      </c>
    </row>
    <row r="913" spans="1:12" s="170" customFormat="1" ht="20.25" customHeight="1">
      <c r="A913" s="192"/>
      <c r="B913" s="191" t="s">
        <v>1077</v>
      </c>
      <c r="C913" s="175">
        <v>0</v>
      </c>
      <c r="D913" s="175"/>
      <c r="E913" s="175"/>
      <c r="F913" s="175"/>
      <c r="G913" s="175"/>
      <c r="H913" s="176">
        <f t="shared" si="16"/>
        <v>0</v>
      </c>
      <c r="I913" s="176">
        <f t="shared" si="17"/>
        <v>0</v>
      </c>
      <c r="J913" s="176">
        <f t="shared" si="18"/>
        <v>0</v>
      </c>
      <c r="K913" s="176">
        <f t="shared" si="19"/>
        <v>0</v>
      </c>
      <c r="L913" s="185">
        <v>2159906</v>
      </c>
    </row>
    <row r="914" spans="1:12" s="170" customFormat="1" ht="20.25" customHeight="1">
      <c r="A914" s="192"/>
      <c r="B914" s="191" t="s">
        <v>1078</v>
      </c>
      <c r="C914" s="175">
        <v>0</v>
      </c>
      <c r="D914" s="175"/>
      <c r="E914" s="175"/>
      <c r="F914" s="175"/>
      <c r="G914" s="175"/>
      <c r="H914" s="176">
        <f t="shared" si="16"/>
        <v>0</v>
      </c>
      <c r="I914" s="176">
        <f t="shared" si="17"/>
        <v>0</v>
      </c>
      <c r="J914" s="176">
        <f t="shared" si="18"/>
        <v>0</v>
      </c>
      <c r="K914" s="176">
        <f t="shared" si="19"/>
        <v>0</v>
      </c>
      <c r="L914" s="185">
        <v>2159999</v>
      </c>
    </row>
    <row r="915" spans="1:12" s="170" customFormat="1" ht="20.25" customHeight="1">
      <c r="A915" s="190" t="s">
        <v>1079</v>
      </c>
      <c r="B915" s="191" t="s">
        <v>322</v>
      </c>
      <c r="C915" s="175">
        <v>0</v>
      </c>
      <c r="D915" s="175">
        <v>528</v>
      </c>
      <c r="E915" s="175"/>
      <c r="F915" s="175">
        <v>513</v>
      </c>
      <c r="G915" s="175">
        <v>1363</v>
      </c>
      <c r="H915" s="176">
        <f t="shared" si="16"/>
        <v>0</v>
      </c>
      <c r="I915" s="176">
        <f t="shared" si="17"/>
        <v>2.581439393939394</v>
      </c>
      <c r="J915" s="176">
        <f t="shared" si="18"/>
        <v>0</v>
      </c>
      <c r="K915" s="176">
        <f t="shared" si="19"/>
        <v>2.6569200779727096</v>
      </c>
      <c r="L915" s="185">
        <v>216</v>
      </c>
    </row>
    <row r="916" spans="1:12" s="170" customFormat="1" ht="20.25" customHeight="1">
      <c r="A916" s="192"/>
      <c r="B916" s="191" t="s">
        <v>1080</v>
      </c>
      <c r="C916" s="175">
        <v>0</v>
      </c>
      <c r="D916" s="175">
        <v>528</v>
      </c>
      <c r="E916" s="175"/>
      <c r="F916" s="175">
        <v>512</v>
      </c>
      <c r="G916" s="175">
        <v>1328</v>
      </c>
      <c r="H916" s="176">
        <f t="shared" si="16"/>
        <v>0</v>
      </c>
      <c r="I916" s="176">
        <f t="shared" si="17"/>
        <v>2.5151515151515151</v>
      </c>
      <c r="J916" s="176">
        <f t="shared" si="18"/>
        <v>0</v>
      </c>
      <c r="K916" s="176">
        <f t="shared" si="19"/>
        <v>2.59375</v>
      </c>
      <c r="L916" s="185">
        <v>21602</v>
      </c>
    </row>
    <row r="917" spans="1:12" s="170" customFormat="1" ht="20.25" customHeight="1">
      <c r="A917" s="192"/>
      <c r="B917" s="191" t="s">
        <v>362</v>
      </c>
      <c r="C917" s="175">
        <v>0</v>
      </c>
      <c r="D917" s="175">
        <v>223</v>
      </c>
      <c r="E917" s="175"/>
      <c r="F917" s="175">
        <v>207</v>
      </c>
      <c r="G917" s="175">
        <v>183</v>
      </c>
      <c r="H917" s="176">
        <f t="shared" si="16"/>
        <v>0</v>
      </c>
      <c r="I917" s="176">
        <f t="shared" si="17"/>
        <v>0.820627802690583</v>
      </c>
      <c r="J917" s="176">
        <f t="shared" si="18"/>
        <v>0</v>
      </c>
      <c r="K917" s="176">
        <f t="shared" si="19"/>
        <v>0.88405797101449279</v>
      </c>
      <c r="L917" s="185">
        <v>2160201</v>
      </c>
    </row>
    <row r="918" spans="1:12" s="170" customFormat="1" ht="20.25" customHeight="1">
      <c r="A918" s="192"/>
      <c r="B918" s="191" t="s">
        <v>363</v>
      </c>
      <c r="C918" s="175">
        <v>0</v>
      </c>
      <c r="D918" s="175">
        <v>5</v>
      </c>
      <c r="E918" s="175"/>
      <c r="F918" s="175">
        <v>5</v>
      </c>
      <c r="G918" s="175">
        <v>5</v>
      </c>
      <c r="H918" s="176">
        <f t="shared" si="16"/>
        <v>0</v>
      </c>
      <c r="I918" s="176">
        <f t="shared" si="17"/>
        <v>1</v>
      </c>
      <c r="J918" s="176">
        <f t="shared" si="18"/>
        <v>0</v>
      </c>
      <c r="K918" s="176">
        <f t="shared" si="19"/>
        <v>1</v>
      </c>
      <c r="L918" s="185">
        <v>2160202</v>
      </c>
    </row>
    <row r="919" spans="1:12" s="170" customFormat="1" ht="20.25" customHeight="1">
      <c r="A919" s="192"/>
      <c r="B919" s="191" t="s">
        <v>364</v>
      </c>
      <c r="C919" s="175">
        <v>0</v>
      </c>
      <c r="D919" s="175">
        <v>0</v>
      </c>
      <c r="E919" s="175"/>
      <c r="F919" s="175">
        <v>0</v>
      </c>
      <c r="G919" s="175">
        <v>0</v>
      </c>
      <c r="H919" s="176">
        <f t="shared" si="16"/>
        <v>0</v>
      </c>
      <c r="I919" s="176">
        <f t="shared" si="17"/>
        <v>0</v>
      </c>
      <c r="J919" s="176">
        <f t="shared" si="18"/>
        <v>0</v>
      </c>
      <c r="K919" s="176">
        <f t="shared" si="19"/>
        <v>0</v>
      </c>
      <c r="L919" s="185">
        <v>2160203</v>
      </c>
    </row>
    <row r="920" spans="1:12" s="170" customFormat="1" ht="20.25" customHeight="1">
      <c r="A920" s="192"/>
      <c r="B920" s="191" t="s">
        <v>1081</v>
      </c>
      <c r="C920" s="175">
        <v>0</v>
      </c>
      <c r="D920" s="175">
        <v>0</v>
      </c>
      <c r="E920" s="175"/>
      <c r="F920" s="175">
        <v>0</v>
      </c>
      <c r="G920" s="175">
        <v>0</v>
      </c>
      <c r="H920" s="176">
        <f t="shared" si="16"/>
        <v>0</v>
      </c>
      <c r="I920" s="176">
        <f t="shared" si="17"/>
        <v>0</v>
      </c>
      <c r="J920" s="176">
        <f t="shared" si="18"/>
        <v>0</v>
      </c>
      <c r="K920" s="176">
        <f t="shared" si="19"/>
        <v>0</v>
      </c>
      <c r="L920" s="185">
        <v>2160216</v>
      </c>
    </row>
    <row r="921" spans="1:12" s="170" customFormat="1" ht="20.25" customHeight="1">
      <c r="A921" s="192"/>
      <c r="B921" s="191" t="s">
        <v>1082</v>
      </c>
      <c r="C921" s="175">
        <v>0</v>
      </c>
      <c r="D921" s="175">
        <v>0</v>
      </c>
      <c r="E921" s="175"/>
      <c r="F921" s="175">
        <v>0</v>
      </c>
      <c r="G921" s="175">
        <v>0</v>
      </c>
      <c r="H921" s="176">
        <f t="shared" si="16"/>
        <v>0</v>
      </c>
      <c r="I921" s="176">
        <f t="shared" si="17"/>
        <v>0</v>
      </c>
      <c r="J921" s="176">
        <f t="shared" si="18"/>
        <v>0</v>
      </c>
      <c r="K921" s="176">
        <f t="shared" si="19"/>
        <v>0</v>
      </c>
      <c r="L921" s="185">
        <v>2160217</v>
      </c>
    </row>
    <row r="922" spans="1:12" s="170" customFormat="1" ht="20.25" customHeight="1">
      <c r="A922" s="192"/>
      <c r="B922" s="191" t="s">
        <v>1083</v>
      </c>
      <c r="C922" s="175">
        <v>0</v>
      </c>
      <c r="D922" s="175">
        <v>0</v>
      </c>
      <c r="E922" s="175"/>
      <c r="F922" s="175">
        <v>0</v>
      </c>
      <c r="G922" s="175">
        <v>0</v>
      </c>
      <c r="H922" s="176">
        <f t="shared" si="16"/>
        <v>0</v>
      </c>
      <c r="I922" s="176">
        <f t="shared" si="17"/>
        <v>0</v>
      </c>
      <c r="J922" s="176">
        <f t="shared" si="18"/>
        <v>0</v>
      </c>
      <c r="K922" s="176">
        <f t="shared" si="19"/>
        <v>0</v>
      </c>
      <c r="L922" s="185">
        <v>2160218</v>
      </c>
    </row>
    <row r="923" spans="1:12" s="170" customFormat="1" ht="20.25" customHeight="1">
      <c r="A923" s="192"/>
      <c r="B923" s="191" t="s">
        <v>1084</v>
      </c>
      <c r="C923" s="175">
        <v>0</v>
      </c>
      <c r="D923" s="175">
        <v>0</v>
      </c>
      <c r="E923" s="175"/>
      <c r="F923" s="175">
        <v>0</v>
      </c>
      <c r="G923" s="175">
        <v>0</v>
      </c>
      <c r="H923" s="176">
        <f t="shared" si="16"/>
        <v>0</v>
      </c>
      <c r="I923" s="176">
        <f t="shared" si="17"/>
        <v>0</v>
      </c>
      <c r="J923" s="176">
        <f t="shared" si="18"/>
        <v>0</v>
      </c>
      <c r="K923" s="176">
        <f t="shared" si="19"/>
        <v>0</v>
      </c>
      <c r="L923" s="185">
        <v>2160219</v>
      </c>
    </row>
    <row r="924" spans="1:12" s="170" customFormat="1" ht="20.25" customHeight="1">
      <c r="A924" s="192"/>
      <c r="B924" s="191" t="s">
        <v>371</v>
      </c>
      <c r="C924" s="175">
        <v>0</v>
      </c>
      <c r="D924" s="175">
        <v>0</v>
      </c>
      <c r="E924" s="175"/>
      <c r="F924" s="175">
        <v>0</v>
      </c>
      <c r="G924" s="175">
        <v>0</v>
      </c>
      <c r="H924" s="176">
        <f t="shared" si="16"/>
        <v>0</v>
      </c>
      <c r="I924" s="176">
        <f t="shared" si="17"/>
        <v>0</v>
      </c>
      <c r="J924" s="176">
        <f t="shared" si="18"/>
        <v>0</v>
      </c>
      <c r="K924" s="176">
        <f t="shared" si="19"/>
        <v>0</v>
      </c>
      <c r="L924" s="185">
        <v>2160250</v>
      </c>
    </row>
    <row r="925" spans="1:12" s="170" customFormat="1" ht="20.25" customHeight="1">
      <c r="A925" s="192"/>
      <c r="B925" s="191" t="s">
        <v>1085</v>
      </c>
      <c r="C925" s="175">
        <v>0</v>
      </c>
      <c r="D925" s="175">
        <v>300</v>
      </c>
      <c r="E925" s="175"/>
      <c r="F925" s="175">
        <v>300</v>
      </c>
      <c r="G925" s="175">
        <v>1140</v>
      </c>
      <c r="H925" s="176">
        <f t="shared" si="16"/>
        <v>0</v>
      </c>
      <c r="I925" s="176">
        <f t="shared" si="17"/>
        <v>3.8</v>
      </c>
      <c r="J925" s="176">
        <f t="shared" si="18"/>
        <v>0</v>
      </c>
      <c r="K925" s="176">
        <f t="shared" si="19"/>
        <v>3.8</v>
      </c>
      <c r="L925" s="185">
        <v>2160299</v>
      </c>
    </row>
    <row r="926" spans="1:12" s="170" customFormat="1" ht="20.25" customHeight="1">
      <c r="A926" s="192"/>
      <c r="B926" s="191" t="s">
        <v>1086</v>
      </c>
      <c r="C926" s="175">
        <v>0</v>
      </c>
      <c r="D926" s="175"/>
      <c r="E926" s="175"/>
      <c r="F926" s="175">
        <v>1</v>
      </c>
      <c r="G926" s="175">
        <v>35</v>
      </c>
      <c r="H926" s="176">
        <f t="shared" si="16"/>
        <v>0</v>
      </c>
      <c r="I926" s="176">
        <f t="shared" si="17"/>
        <v>0</v>
      </c>
      <c r="J926" s="176">
        <f t="shared" si="18"/>
        <v>0</v>
      </c>
      <c r="K926" s="176">
        <f t="shared" si="19"/>
        <v>35</v>
      </c>
      <c r="L926" s="185">
        <v>21606</v>
      </c>
    </row>
    <row r="927" spans="1:12" s="170" customFormat="1" ht="20.25" customHeight="1">
      <c r="A927" s="192"/>
      <c r="B927" s="191" t="s">
        <v>362</v>
      </c>
      <c r="C927" s="175">
        <v>0</v>
      </c>
      <c r="D927" s="175"/>
      <c r="E927" s="175"/>
      <c r="F927" s="175">
        <v>0</v>
      </c>
      <c r="G927" s="175">
        <v>0</v>
      </c>
      <c r="H927" s="176">
        <f t="shared" si="16"/>
        <v>0</v>
      </c>
      <c r="I927" s="176">
        <f t="shared" si="17"/>
        <v>0</v>
      </c>
      <c r="J927" s="176">
        <f t="shared" si="18"/>
        <v>0</v>
      </c>
      <c r="K927" s="176">
        <f t="shared" si="19"/>
        <v>0</v>
      </c>
      <c r="L927" s="185">
        <v>2160601</v>
      </c>
    </row>
    <row r="928" spans="1:12" s="170" customFormat="1" ht="20.25" customHeight="1">
      <c r="A928" s="192"/>
      <c r="B928" s="191" t="s">
        <v>363</v>
      </c>
      <c r="C928" s="175">
        <v>0</v>
      </c>
      <c r="D928" s="175"/>
      <c r="E928" s="175"/>
      <c r="F928" s="175">
        <v>0</v>
      </c>
      <c r="G928" s="175">
        <v>0</v>
      </c>
      <c r="H928" s="176">
        <f t="shared" si="16"/>
        <v>0</v>
      </c>
      <c r="I928" s="176">
        <f t="shared" si="17"/>
        <v>0</v>
      </c>
      <c r="J928" s="176">
        <f t="shared" si="18"/>
        <v>0</v>
      </c>
      <c r="K928" s="176">
        <f t="shared" si="19"/>
        <v>0</v>
      </c>
      <c r="L928" s="185">
        <v>2160602</v>
      </c>
    </row>
    <row r="929" spans="1:12" s="170" customFormat="1" ht="20.25" customHeight="1">
      <c r="A929" s="192"/>
      <c r="B929" s="191" t="s">
        <v>364</v>
      </c>
      <c r="C929" s="175">
        <v>0</v>
      </c>
      <c r="D929" s="175"/>
      <c r="E929" s="175"/>
      <c r="F929" s="175">
        <v>0</v>
      </c>
      <c r="G929" s="175">
        <v>0</v>
      </c>
      <c r="H929" s="176">
        <f t="shared" si="16"/>
        <v>0</v>
      </c>
      <c r="I929" s="176">
        <f t="shared" si="17"/>
        <v>0</v>
      </c>
      <c r="J929" s="176">
        <f t="shared" si="18"/>
        <v>0</v>
      </c>
      <c r="K929" s="176">
        <f t="shared" si="19"/>
        <v>0</v>
      </c>
      <c r="L929" s="185">
        <v>2160603</v>
      </c>
    </row>
    <row r="930" spans="1:12" s="170" customFormat="1" ht="20.25" customHeight="1">
      <c r="A930" s="192"/>
      <c r="B930" s="191" t="s">
        <v>1087</v>
      </c>
      <c r="C930" s="175">
        <v>0</v>
      </c>
      <c r="D930" s="175"/>
      <c r="E930" s="175"/>
      <c r="F930" s="175">
        <v>0</v>
      </c>
      <c r="G930" s="175">
        <v>0</v>
      </c>
      <c r="H930" s="176">
        <f t="shared" si="16"/>
        <v>0</v>
      </c>
      <c r="I930" s="176">
        <f t="shared" si="17"/>
        <v>0</v>
      </c>
      <c r="J930" s="176">
        <f t="shared" si="18"/>
        <v>0</v>
      </c>
      <c r="K930" s="176">
        <f t="shared" si="19"/>
        <v>0</v>
      </c>
      <c r="L930" s="185">
        <v>2160607</v>
      </c>
    </row>
    <row r="931" spans="1:12" s="170" customFormat="1" ht="20.25" customHeight="1">
      <c r="A931" s="192"/>
      <c r="B931" s="191" t="s">
        <v>1088</v>
      </c>
      <c r="C931" s="175">
        <v>0</v>
      </c>
      <c r="D931" s="175"/>
      <c r="E931" s="175"/>
      <c r="F931" s="175">
        <v>1</v>
      </c>
      <c r="G931" s="175">
        <v>35</v>
      </c>
      <c r="H931" s="176">
        <f t="shared" si="16"/>
        <v>0</v>
      </c>
      <c r="I931" s="176">
        <f t="shared" si="17"/>
        <v>0</v>
      </c>
      <c r="J931" s="176">
        <f t="shared" si="18"/>
        <v>0</v>
      </c>
      <c r="K931" s="176">
        <f t="shared" si="19"/>
        <v>35</v>
      </c>
      <c r="L931" s="185">
        <v>2160699</v>
      </c>
    </row>
    <row r="932" spans="1:12" s="170" customFormat="1" ht="20.25" customHeight="1">
      <c r="A932" s="192"/>
      <c r="B932" s="191" t="s">
        <v>1089</v>
      </c>
      <c r="C932" s="175">
        <v>0</v>
      </c>
      <c r="D932" s="175"/>
      <c r="E932" s="175"/>
      <c r="F932" s="175"/>
      <c r="G932" s="175"/>
      <c r="H932" s="176">
        <f t="shared" si="16"/>
        <v>0</v>
      </c>
      <c r="I932" s="176">
        <f t="shared" si="17"/>
        <v>0</v>
      </c>
      <c r="J932" s="176">
        <f t="shared" si="18"/>
        <v>0</v>
      </c>
      <c r="K932" s="176">
        <f t="shared" si="19"/>
        <v>0</v>
      </c>
      <c r="L932" s="185">
        <v>21699</v>
      </c>
    </row>
    <row r="933" spans="1:12" s="170" customFormat="1" ht="20.25" customHeight="1">
      <c r="A933" s="192"/>
      <c r="B933" s="191" t="s">
        <v>1090</v>
      </c>
      <c r="C933" s="175">
        <v>0</v>
      </c>
      <c r="D933" s="175"/>
      <c r="E933" s="175"/>
      <c r="F933" s="175"/>
      <c r="G933" s="175"/>
      <c r="H933" s="176">
        <f t="shared" si="16"/>
        <v>0</v>
      </c>
      <c r="I933" s="176">
        <f t="shared" si="17"/>
        <v>0</v>
      </c>
      <c r="J933" s="176">
        <f t="shared" si="18"/>
        <v>0</v>
      </c>
      <c r="K933" s="176">
        <f t="shared" si="19"/>
        <v>0</v>
      </c>
      <c r="L933" s="185">
        <v>2169901</v>
      </c>
    </row>
    <row r="934" spans="1:12" s="170" customFormat="1" ht="20.25" customHeight="1">
      <c r="A934" s="192"/>
      <c r="B934" s="191" t="s">
        <v>1091</v>
      </c>
      <c r="C934" s="175">
        <v>0</v>
      </c>
      <c r="D934" s="175"/>
      <c r="E934" s="175"/>
      <c r="F934" s="175"/>
      <c r="G934" s="175"/>
      <c r="H934" s="176">
        <f t="shared" si="16"/>
        <v>0</v>
      </c>
      <c r="I934" s="176">
        <f t="shared" si="17"/>
        <v>0</v>
      </c>
      <c r="J934" s="176">
        <f t="shared" si="18"/>
        <v>0</v>
      </c>
      <c r="K934" s="176">
        <f t="shared" si="19"/>
        <v>0</v>
      </c>
      <c r="L934" s="185">
        <v>2169999</v>
      </c>
    </row>
    <row r="935" spans="1:12" s="170" customFormat="1" ht="20.25" customHeight="1">
      <c r="A935" s="190" t="s">
        <v>1092</v>
      </c>
      <c r="B935" s="191" t="s">
        <v>323</v>
      </c>
      <c r="C935" s="175">
        <v>0</v>
      </c>
      <c r="D935" s="175"/>
      <c r="E935" s="175"/>
      <c r="F935" s="175"/>
      <c r="G935" s="175"/>
      <c r="H935" s="176">
        <f t="shared" si="16"/>
        <v>0</v>
      </c>
      <c r="I935" s="176">
        <f t="shared" si="17"/>
        <v>0</v>
      </c>
      <c r="J935" s="176">
        <f t="shared" si="18"/>
        <v>0</v>
      </c>
      <c r="K935" s="176">
        <f t="shared" si="19"/>
        <v>0</v>
      </c>
      <c r="L935" s="185">
        <v>217</v>
      </c>
    </row>
    <row r="936" spans="1:12" s="170" customFormat="1" ht="20.25" customHeight="1">
      <c r="A936" s="192"/>
      <c r="B936" s="191" t="s">
        <v>1093</v>
      </c>
      <c r="C936" s="175">
        <v>0</v>
      </c>
      <c r="D936" s="175"/>
      <c r="E936" s="175"/>
      <c r="F936" s="175"/>
      <c r="G936" s="175"/>
      <c r="H936" s="176">
        <f t="shared" si="16"/>
        <v>0</v>
      </c>
      <c r="I936" s="176">
        <f t="shared" si="17"/>
        <v>0</v>
      </c>
      <c r="J936" s="176">
        <f t="shared" si="18"/>
        <v>0</v>
      </c>
      <c r="K936" s="176">
        <f t="shared" si="19"/>
        <v>0</v>
      </c>
      <c r="L936" s="185">
        <v>21701</v>
      </c>
    </row>
    <row r="937" spans="1:12" s="170" customFormat="1" ht="20.25" customHeight="1">
      <c r="A937" s="192"/>
      <c r="B937" s="191" t="s">
        <v>362</v>
      </c>
      <c r="C937" s="175">
        <v>0</v>
      </c>
      <c r="D937" s="175"/>
      <c r="E937" s="175"/>
      <c r="F937" s="175"/>
      <c r="G937" s="175"/>
      <c r="H937" s="176">
        <f t="shared" si="16"/>
        <v>0</v>
      </c>
      <c r="I937" s="176">
        <f t="shared" si="17"/>
        <v>0</v>
      </c>
      <c r="J937" s="176">
        <f t="shared" si="18"/>
        <v>0</v>
      </c>
      <c r="K937" s="176">
        <f t="shared" si="19"/>
        <v>0</v>
      </c>
      <c r="L937" s="185">
        <v>2170101</v>
      </c>
    </row>
    <row r="938" spans="1:12" s="170" customFormat="1" ht="20.25" customHeight="1">
      <c r="A938" s="192"/>
      <c r="B938" s="191" t="s">
        <v>363</v>
      </c>
      <c r="C938" s="175">
        <v>0</v>
      </c>
      <c r="D938" s="175"/>
      <c r="E938" s="175"/>
      <c r="F938" s="175"/>
      <c r="G938" s="175"/>
      <c r="H938" s="176">
        <f t="shared" si="16"/>
        <v>0</v>
      </c>
      <c r="I938" s="176">
        <f t="shared" si="17"/>
        <v>0</v>
      </c>
      <c r="J938" s="176">
        <f t="shared" si="18"/>
        <v>0</v>
      </c>
      <c r="K938" s="176">
        <f t="shared" si="19"/>
        <v>0</v>
      </c>
      <c r="L938" s="185">
        <v>2170102</v>
      </c>
    </row>
    <row r="939" spans="1:12" s="170" customFormat="1" ht="20.25" customHeight="1">
      <c r="A939" s="192"/>
      <c r="B939" s="191" t="s">
        <v>364</v>
      </c>
      <c r="C939" s="175">
        <v>0</v>
      </c>
      <c r="D939" s="175"/>
      <c r="E939" s="175"/>
      <c r="F939" s="175"/>
      <c r="G939" s="175"/>
      <c r="H939" s="176">
        <f t="shared" si="16"/>
        <v>0</v>
      </c>
      <c r="I939" s="176">
        <f t="shared" si="17"/>
        <v>0</v>
      </c>
      <c r="J939" s="176">
        <f t="shared" si="18"/>
        <v>0</v>
      </c>
      <c r="K939" s="176">
        <f t="shared" si="19"/>
        <v>0</v>
      </c>
      <c r="L939" s="185">
        <v>2170103</v>
      </c>
    </row>
    <row r="940" spans="1:12" s="170" customFormat="1" ht="20.25" customHeight="1">
      <c r="A940" s="192"/>
      <c r="B940" s="191" t="s">
        <v>1094</v>
      </c>
      <c r="C940" s="175">
        <v>0</v>
      </c>
      <c r="D940" s="175"/>
      <c r="E940" s="175"/>
      <c r="F940" s="175"/>
      <c r="G940" s="175"/>
      <c r="H940" s="176">
        <f t="shared" si="16"/>
        <v>0</v>
      </c>
      <c r="I940" s="176">
        <f t="shared" si="17"/>
        <v>0</v>
      </c>
      <c r="J940" s="176">
        <f t="shared" si="18"/>
        <v>0</v>
      </c>
      <c r="K940" s="176">
        <f t="shared" si="19"/>
        <v>0</v>
      </c>
      <c r="L940" s="185">
        <v>2170104</v>
      </c>
    </row>
    <row r="941" spans="1:12" s="170" customFormat="1" ht="20.25" customHeight="1">
      <c r="A941" s="192"/>
      <c r="B941" s="191" t="s">
        <v>371</v>
      </c>
      <c r="C941" s="175">
        <v>0</v>
      </c>
      <c r="D941" s="175"/>
      <c r="E941" s="175"/>
      <c r="F941" s="175"/>
      <c r="G941" s="175"/>
      <c r="H941" s="176">
        <f t="shared" si="16"/>
        <v>0</v>
      </c>
      <c r="I941" s="176">
        <f t="shared" si="17"/>
        <v>0</v>
      </c>
      <c r="J941" s="176">
        <f t="shared" si="18"/>
        <v>0</v>
      </c>
      <c r="K941" s="176">
        <f t="shared" si="19"/>
        <v>0</v>
      </c>
      <c r="L941" s="185">
        <v>2170150</v>
      </c>
    </row>
    <row r="942" spans="1:12" s="170" customFormat="1" ht="20.25" customHeight="1">
      <c r="A942" s="192"/>
      <c r="B942" s="191" t="s">
        <v>1095</v>
      </c>
      <c r="C942" s="175">
        <v>0</v>
      </c>
      <c r="D942" s="175"/>
      <c r="E942" s="175"/>
      <c r="F942" s="175"/>
      <c r="G942" s="175"/>
      <c r="H942" s="176">
        <f t="shared" si="16"/>
        <v>0</v>
      </c>
      <c r="I942" s="176">
        <f t="shared" si="17"/>
        <v>0</v>
      </c>
      <c r="J942" s="176">
        <f t="shared" si="18"/>
        <v>0</v>
      </c>
      <c r="K942" s="176">
        <f t="shared" si="19"/>
        <v>0</v>
      </c>
      <c r="L942" s="185">
        <v>2170199</v>
      </c>
    </row>
    <row r="943" spans="1:12" s="170" customFormat="1" ht="20.25" customHeight="1">
      <c r="A943" s="192"/>
      <c r="B943" s="191" t="s">
        <v>1096</v>
      </c>
      <c r="C943" s="175">
        <v>0</v>
      </c>
      <c r="D943" s="175"/>
      <c r="E943" s="175"/>
      <c r="F943" s="175"/>
      <c r="G943" s="175"/>
      <c r="H943" s="176">
        <f t="shared" si="16"/>
        <v>0</v>
      </c>
      <c r="I943" s="176">
        <f t="shared" si="17"/>
        <v>0</v>
      </c>
      <c r="J943" s="176">
        <f t="shared" si="18"/>
        <v>0</v>
      </c>
      <c r="K943" s="176">
        <f t="shared" si="19"/>
        <v>0</v>
      </c>
      <c r="L943" s="185">
        <v>21702</v>
      </c>
    </row>
    <row r="944" spans="1:12" s="170" customFormat="1" ht="20.25" customHeight="1">
      <c r="A944" s="192"/>
      <c r="B944" s="191" t="s">
        <v>1097</v>
      </c>
      <c r="C944" s="175">
        <v>0</v>
      </c>
      <c r="D944" s="175"/>
      <c r="E944" s="175"/>
      <c r="F944" s="175"/>
      <c r="G944" s="175"/>
      <c r="H944" s="176">
        <f t="shared" si="16"/>
        <v>0</v>
      </c>
      <c r="I944" s="176">
        <f t="shared" si="17"/>
        <v>0</v>
      </c>
      <c r="J944" s="176">
        <f t="shared" si="18"/>
        <v>0</v>
      </c>
      <c r="K944" s="176">
        <f t="shared" si="19"/>
        <v>0</v>
      </c>
      <c r="L944" s="185">
        <v>2170201</v>
      </c>
    </row>
    <row r="945" spans="1:12" s="170" customFormat="1" ht="20.25" customHeight="1">
      <c r="A945" s="192"/>
      <c r="B945" s="191" t="s">
        <v>1098</v>
      </c>
      <c r="C945" s="175">
        <v>0</v>
      </c>
      <c r="D945" s="175"/>
      <c r="E945" s="175"/>
      <c r="F945" s="175"/>
      <c r="G945" s="175"/>
      <c r="H945" s="176">
        <f t="shared" si="16"/>
        <v>0</v>
      </c>
      <c r="I945" s="176">
        <f t="shared" si="17"/>
        <v>0</v>
      </c>
      <c r="J945" s="176">
        <f t="shared" si="18"/>
        <v>0</v>
      </c>
      <c r="K945" s="176">
        <f t="shared" si="19"/>
        <v>0</v>
      </c>
      <c r="L945" s="185">
        <v>2170202</v>
      </c>
    </row>
    <row r="946" spans="1:12" s="170" customFormat="1" ht="20.25" customHeight="1">
      <c r="A946" s="192"/>
      <c r="B946" s="191" t="s">
        <v>1099</v>
      </c>
      <c r="C946" s="175">
        <v>0</v>
      </c>
      <c r="D946" s="175"/>
      <c r="E946" s="175"/>
      <c r="F946" s="175"/>
      <c r="G946" s="175"/>
      <c r="H946" s="176">
        <f t="shared" si="16"/>
        <v>0</v>
      </c>
      <c r="I946" s="176">
        <f t="shared" si="17"/>
        <v>0</v>
      </c>
      <c r="J946" s="176">
        <f t="shared" si="18"/>
        <v>0</v>
      </c>
      <c r="K946" s="176">
        <f t="shared" si="19"/>
        <v>0</v>
      </c>
      <c r="L946" s="185">
        <v>2170203</v>
      </c>
    </row>
    <row r="947" spans="1:12" s="170" customFormat="1" ht="20.25" customHeight="1">
      <c r="A947" s="192"/>
      <c r="B947" s="191" t="s">
        <v>1100</v>
      </c>
      <c r="C947" s="175">
        <v>0</v>
      </c>
      <c r="D947" s="175"/>
      <c r="E947" s="175"/>
      <c r="F947" s="175"/>
      <c r="G947" s="175"/>
      <c r="H947" s="176">
        <f t="shared" si="16"/>
        <v>0</v>
      </c>
      <c r="I947" s="176">
        <f t="shared" si="17"/>
        <v>0</v>
      </c>
      <c r="J947" s="176">
        <f t="shared" si="18"/>
        <v>0</v>
      </c>
      <c r="K947" s="176">
        <f t="shared" si="19"/>
        <v>0</v>
      </c>
      <c r="L947" s="185">
        <v>2170204</v>
      </c>
    </row>
    <row r="948" spans="1:12" s="170" customFormat="1" ht="20.25" customHeight="1">
      <c r="A948" s="192"/>
      <c r="B948" s="191" t="s">
        <v>1101</v>
      </c>
      <c r="C948" s="175">
        <v>0</v>
      </c>
      <c r="D948" s="175"/>
      <c r="E948" s="175"/>
      <c r="F948" s="175"/>
      <c r="G948" s="175"/>
      <c r="H948" s="176">
        <f t="shared" si="16"/>
        <v>0</v>
      </c>
      <c r="I948" s="176">
        <f t="shared" si="17"/>
        <v>0</v>
      </c>
      <c r="J948" s="176">
        <f t="shared" si="18"/>
        <v>0</v>
      </c>
      <c r="K948" s="176">
        <f t="shared" si="19"/>
        <v>0</v>
      </c>
      <c r="L948" s="185">
        <v>2170205</v>
      </c>
    </row>
    <row r="949" spans="1:12" s="170" customFormat="1" ht="20.25" customHeight="1">
      <c r="A949" s="192"/>
      <c r="B949" s="191" t="s">
        <v>1102</v>
      </c>
      <c r="C949" s="175">
        <v>0</v>
      </c>
      <c r="D949" s="175"/>
      <c r="E949" s="175"/>
      <c r="F949" s="175"/>
      <c r="G949" s="175"/>
      <c r="H949" s="176">
        <f t="shared" si="16"/>
        <v>0</v>
      </c>
      <c r="I949" s="176">
        <f t="shared" si="17"/>
        <v>0</v>
      </c>
      <c r="J949" s="176">
        <f t="shared" si="18"/>
        <v>0</v>
      </c>
      <c r="K949" s="176">
        <f t="shared" si="19"/>
        <v>0</v>
      </c>
      <c r="L949" s="185">
        <v>2170206</v>
      </c>
    </row>
    <row r="950" spans="1:12" s="170" customFormat="1" ht="20.25" customHeight="1">
      <c r="A950" s="192"/>
      <c r="B950" s="191" t="s">
        <v>1103</v>
      </c>
      <c r="C950" s="175">
        <v>0</v>
      </c>
      <c r="D950" s="175"/>
      <c r="E950" s="175"/>
      <c r="F950" s="175"/>
      <c r="G950" s="175"/>
      <c r="H950" s="176">
        <f t="shared" si="16"/>
        <v>0</v>
      </c>
      <c r="I950" s="176">
        <f t="shared" si="17"/>
        <v>0</v>
      </c>
      <c r="J950" s="176">
        <f t="shared" si="18"/>
        <v>0</v>
      </c>
      <c r="K950" s="176">
        <f t="shared" si="19"/>
        <v>0</v>
      </c>
      <c r="L950" s="185">
        <v>2170207</v>
      </c>
    </row>
    <row r="951" spans="1:12" s="170" customFormat="1" ht="20.25" customHeight="1">
      <c r="A951" s="192"/>
      <c r="B951" s="191" t="s">
        <v>1104</v>
      </c>
      <c r="C951" s="175">
        <v>0</v>
      </c>
      <c r="D951" s="175"/>
      <c r="E951" s="175"/>
      <c r="F951" s="175"/>
      <c r="G951" s="175"/>
      <c r="H951" s="176">
        <f t="shared" si="16"/>
        <v>0</v>
      </c>
      <c r="I951" s="176">
        <f t="shared" si="17"/>
        <v>0</v>
      </c>
      <c r="J951" s="176">
        <f t="shared" si="18"/>
        <v>0</v>
      </c>
      <c r="K951" s="176">
        <f t="shared" si="19"/>
        <v>0</v>
      </c>
      <c r="L951" s="185">
        <v>2170208</v>
      </c>
    </row>
    <row r="952" spans="1:12" s="170" customFormat="1" ht="20.25" customHeight="1">
      <c r="A952" s="192"/>
      <c r="B952" s="191" t="s">
        <v>1105</v>
      </c>
      <c r="C952" s="175">
        <v>0</v>
      </c>
      <c r="D952" s="175"/>
      <c r="E952" s="175"/>
      <c r="F952" s="175"/>
      <c r="G952" s="175"/>
      <c r="H952" s="176">
        <f t="shared" si="16"/>
        <v>0</v>
      </c>
      <c r="I952" s="176">
        <f t="shared" si="17"/>
        <v>0</v>
      </c>
      <c r="J952" s="176">
        <f t="shared" si="18"/>
        <v>0</v>
      </c>
      <c r="K952" s="176">
        <f t="shared" si="19"/>
        <v>0</v>
      </c>
      <c r="L952" s="185">
        <v>2170299</v>
      </c>
    </row>
    <row r="953" spans="1:12" s="170" customFormat="1" ht="20.25" customHeight="1">
      <c r="A953" s="192"/>
      <c r="B953" s="191" t="s">
        <v>1106</v>
      </c>
      <c r="C953" s="175">
        <v>0</v>
      </c>
      <c r="D953" s="175"/>
      <c r="E953" s="175"/>
      <c r="F953" s="175"/>
      <c r="G953" s="175"/>
      <c r="H953" s="176">
        <f t="shared" si="16"/>
        <v>0</v>
      </c>
      <c r="I953" s="176">
        <f t="shared" si="17"/>
        <v>0</v>
      </c>
      <c r="J953" s="176">
        <f t="shared" si="18"/>
        <v>0</v>
      </c>
      <c r="K953" s="176">
        <f t="shared" si="19"/>
        <v>0</v>
      </c>
      <c r="L953" s="185">
        <v>21703</v>
      </c>
    </row>
    <row r="954" spans="1:12" s="170" customFormat="1" ht="20.25" customHeight="1">
      <c r="A954" s="192"/>
      <c r="B954" s="191" t="s">
        <v>1107</v>
      </c>
      <c r="C954" s="175">
        <v>0</v>
      </c>
      <c r="D954" s="175"/>
      <c r="E954" s="175"/>
      <c r="F954" s="175"/>
      <c r="G954" s="175"/>
      <c r="H954" s="176">
        <f t="shared" si="16"/>
        <v>0</v>
      </c>
      <c r="I954" s="176">
        <f t="shared" si="17"/>
        <v>0</v>
      </c>
      <c r="J954" s="176">
        <f t="shared" si="18"/>
        <v>0</v>
      </c>
      <c r="K954" s="176">
        <f t="shared" si="19"/>
        <v>0</v>
      </c>
      <c r="L954" s="185">
        <v>2170301</v>
      </c>
    </row>
    <row r="955" spans="1:12" s="170" customFormat="1" ht="20.25" customHeight="1">
      <c r="A955" s="192"/>
      <c r="B955" s="191" t="s">
        <v>1108</v>
      </c>
      <c r="C955" s="175">
        <v>0</v>
      </c>
      <c r="D955" s="175"/>
      <c r="E955" s="175"/>
      <c r="F955" s="175"/>
      <c r="G955" s="175"/>
      <c r="H955" s="176">
        <f t="shared" si="16"/>
        <v>0</v>
      </c>
      <c r="I955" s="176">
        <f t="shared" si="17"/>
        <v>0</v>
      </c>
      <c r="J955" s="176">
        <f t="shared" si="18"/>
        <v>0</v>
      </c>
      <c r="K955" s="176">
        <f t="shared" si="19"/>
        <v>0</v>
      </c>
      <c r="L955" s="185">
        <v>2170302</v>
      </c>
    </row>
    <row r="956" spans="1:12" s="170" customFormat="1" ht="20.25" customHeight="1">
      <c r="A956" s="192"/>
      <c r="B956" s="191" t="s">
        <v>1109</v>
      </c>
      <c r="C956" s="175">
        <v>0</v>
      </c>
      <c r="D956" s="175"/>
      <c r="E956" s="175"/>
      <c r="F956" s="175"/>
      <c r="G956" s="175"/>
      <c r="H956" s="176">
        <f t="shared" si="16"/>
        <v>0</v>
      </c>
      <c r="I956" s="176">
        <f t="shared" si="17"/>
        <v>0</v>
      </c>
      <c r="J956" s="176">
        <f t="shared" si="18"/>
        <v>0</v>
      </c>
      <c r="K956" s="176">
        <f t="shared" si="19"/>
        <v>0</v>
      </c>
      <c r="L956" s="185">
        <v>2170303</v>
      </c>
    </row>
    <row r="957" spans="1:12" s="170" customFormat="1" ht="20.25" customHeight="1">
      <c r="A957" s="192"/>
      <c r="B957" s="191" t="s">
        <v>1110</v>
      </c>
      <c r="C957" s="175">
        <v>0</v>
      </c>
      <c r="D957" s="175"/>
      <c r="E957" s="175"/>
      <c r="F957" s="175"/>
      <c r="G957" s="175"/>
      <c r="H957" s="176">
        <f t="shared" si="16"/>
        <v>0</v>
      </c>
      <c r="I957" s="176">
        <f t="shared" si="17"/>
        <v>0</v>
      </c>
      <c r="J957" s="176">
        <f t="shared" si="18"/>
        <v>0</v>
      </c>
      <c r="K957" s="176">
        <f t="shared" si="19"/>
        <v>0</v>
      </c>
      <c r="L957" s="185">
        <v>2170304</v>
      </c>
    </row>
    <row r="958" spans="1:12" s="170" customFormat="1" ht="20.25" customHeight="1">
      <c r="A958" s="192"/>
      <c r="B958" s="191" t="s">
        <v>1111</v>
      </c>
      <c r="C958" s="175">
        <v>0</v>
      </c>
      <c r="D958" s="175"/>
      <c r="E958" s="175"/>
      <c r="F958" s="175"/>
      <c r="G958" s="175"/>
      <c r="H958" s="176">
        <f t="shared" si="16"/>
        <v>0</v>
      </c>
      <c r="I958" s="176">
        <f t="shared" si="17"/>
        <v>0</v>
      </c>
      <c r="J958" s="176">
        <f t="shared" si="18"/>
        <v>0</v>
      </c>
      <c r="K958" s="176">
        <f t="shared" si="19"/>
        <v>0</v>
      </c>
      <c r="L958" s="185">
        <v>2170399</v>
      </c>
    </row>
    <row r="959" spans="1:12" s="170" customFormat="1" ht="20.25" customHeight="1">
      <c r="A959" s="192"/>
      <c r="B959" s="191" t="s">
        <v>1112</v>
      </c>
      <c r="C959" s="175">
        <v>0</v>
      </c>
      <c r="D959" s="175"/>
      <c r="E959" s="175"/>
      <c r="F959" s="175"/>
      <c r="G959" s="175"/>
      <c r="H959" s="176">
        <f t="shared" si="16"/>
        <v>0</v>
      </c>
      <c r="I959" s="176">
        <f t="shared" si="17"/>
        <v>0</v>
      </c>
      <c r="J959" s="176">
        <f t="shared" si="18"/>
        <v>0</v>
      </c>
      <c r="K959" s="176">
        <f t="shared" si="19"/>
        <v>0</v>
      </c>
      <c r="L959" s="185">
        <v>21704</v>
      </c>
    </row>
    <row r="960" spans="1:12" s="170" customFormat="1" ht="20.25" customHeight="1">
      <c r="A960" s="192"/>
      <c r="B960" s="191" t="s">
        <v>1113</v>
      </c>
      <c r="C960" s="175">
        <v>0</v>
      </c>
      <c r="D960" s="175"/>
      <c r="E960" s="175"/>
      <c r="F960" s="175"/>
      <c r="G960" s="175"/>
      <c r="H960" s="176">
        <f t="shared" si="16"/>
        <v>0</v>
      </c>
      <c r="I960" s="176">
        <f t="shared" si="17"/>
        <v>0</v>
      </c>
      <c r="J960" s="176">
        <f t="shared" si="18"/>
        <v>0</v>
      </c>
      <c r="K960" s="176">
        <f t="shared" si="19"/>
        <v>0</v>
      </c>
      <c r="L960" s="185">
        <v>2170401</v>
      </c>
    </row>
    <row r="961" spans="1:12" s="170" customFormat="1" ht="20.25" customHeight="1">
      <c r="A961" s="192"/>
      <c r="B961" s="191" t="s">
        <v>1114</v>
      </c>
      <c r="C961" s="175">
        <v>0</v>
      </c>
      <c r="D961" s="175"/>
      <c r="E961" s="175"/>
      <c r="F961" s="175"/>
      <c r="G961" s="175"/>
      <c r="H961" s="176">
        <f t="shared" si="16"/>
        <v>0</v>
      </c>
      <c r="I961" s="176">
        <f t="shared" si="17"/>
        <v>0</v>
      </c>
      <c r="J961" s="176">
        <f t="shared" si="18"/>
        <v>0</v>
      </c>
      <c r="K961" s="176">
        <f t="shared" si="19"/>
        <v>0</v>
      </c>
      <c r="L961" s="185">
        <v>2170499</v>
      </c>
    </row>
    <row r="962" spans="1:12" s="170" customFormat="1" ht="20.25" customHeight="1">
      <c r="A962" s="192"/>
      <c r="B962" s="191" t="s">
        <v>1115</v>
      </c>
      <c r="C962" s="175">
        <v>0</v>
      </c>
      <c r="D962" s="175"/>
      <c r="E962" s="175"/>
      <c r="F962" s="175"/>
      <c r="G962" s="175"/>
      <c r="H962" s="176">
        <f t="shared" si="16"/>
        <v>0</v>
      </c>
      <c r="I962" s="176">
        <f t="shared" si="17"/>
        <v>0</v>
      </c>
      <c r="J962" s="176">
        <f t="shared" si="18"/>
        <v>0</v>
      </c>
      <c r="K962" s="176">
        <f t="shared" si="19"/>
        <v>0</v>
      </c>
      <c r="L962" s="185">
        <v>21799</v>
      </c>
    </row>
    <row r="963" spans="1:12" s="170" customFormat="1" ht="20.25" customHeight="1">
      <c r="A963" s="192"/>
      <c r="B963" s="191" t="s">
        <v>1116</v>
      </c>
      <c r="C963" s="175">
        <v>0</v>
      </c>
      <c r="D963" s="175"/>
      <c r="E963" s="175"/>
      <c r="F963" s="175"/>
      <c r="G963" s="175"/>
      <c r="H963" s="176">
        <f t="shared" si="16"/>
        <v>0</v>
      </c>
      <c r="I963" s="176">
        <f t="shared" si="17"/>
        <v>0</v>
      </c>
      <c r="J963" s="176">
        <f t="shared" si="18"/>
        <v>0</v>
      </c>
      <c r="K963" s="176">
        <f t="shared" si="19"/>
        <v>0</v>
      </c>
      <c r="L963" s="185">
        <v>2179902</v>
      </c>
    </row>
    <row r="964" spans="1:12" s="170" customFormat="1" ht="20.25" customHeight="1">
      <c r="A964" s="192"/>
      <c r="B964" s="191" t="s">
        <v>1117</v>
      </c>
      <c r="C964" s="175">
        <v>0</v>
      </c>
      <c r="D964" s="175"/>
      <c r="E964" s="175"/>
      <c r="F964" s="175"/>
      <c r="G964" s="175"/>
      <c r="H964" s="176">
        <f t="shared" si="16"/>
        <v>0</v>
      </c>
      <c r="I964" s="176">
        <f t="shared" si="17"/>
        <v>0</v>
      </c>
      <c r="J964" s="176">
        <f t="shared" si="18"/>
        <v>0</v>
      </c>
      <c r="K964" s="176">
        <f t="shared" si="19"/>
        <v>0</v>
      </c>
      <c r="L964" s="185">
        <v>2179999</v>
      </c>
    </row>
    <row r="965" spans="1:12" s="170" customFormat="1" ht="20.25" customHeight="1">
      <c r="A965" s="190" t="s">
        <v>1118</v>
      </c>
      <c r="B965" s="191" t="s">
        <v>324</v>
      </c>
      <c r="C965" s="175">
        <v>0</v>
      </c>
      <c r="D965" s="175"/>
      <c r="E965" s="175"/>
      <c r="F965" s="175"/>
      <c r="G965" s="175"/>
      <c r="H965" s="176">
        <f t="shared" si="16"/>
        <v>0</v>
      </c>
      <c r="I965" s="176">
        <f t="shared" si="17"/>
        <v>0</v>
      </c>
      <c r="J965" s="176">
        <f t="shared" si="18"/>
        <v>0</v>
      </c>
      <c r="K965" s="176">
        <f t="shared" si="19"/>
        <v>0</v>
      </c>
      <c r="L965" s="185">
        <v>219</v>
      </c>
    </row>
    <row r="966" spans="1:12" s="170" customFormat="1" ht="20.25" customHeight="1">
      <c r="A966" s="192"/>
      <c r="B966" s="191" t="s">
        <v>1119</v>
      </c>
      <c r="C966" s="175">
        <v>0</v>
      </c>
      <c r="D966" s="175"/>
      <c r="E966" s="175"/>
      <c r="F966" s="175"/>
      <c r="G966" s="175"/>
      <c r="H966" s="176">
        <f t="shared" si="16"/>
        <v>0</v>
      </c>
      <c r="I966" s="176">
        <f t="shared" si="17"/>
        <v>0</v>
      </c>
      <c r="J966" s="176">
        <f t="shared" si="18"/>
        <v>0</v>
      </c>
      <c r="K966" s="176">
        <f t="shared" si="19"/>
        <v>0</v>
      </c>
      <c r="L966" s="185">
        <v>21901</v>
      </c>
    </row>
    <row r="967" spans="1:12" s="170" customFormat="1" ht="20.25" customHeight="1">
      <c r="A967" s="192"/>
      <c r="B967" s="191" t="s">
        <v>1120</v>
      </c>
      <c r="C967" s="175">
        <v>0</v>
      </c>
      <c r="D967" s="175"/>
      <c r="E967" s="175"/>
      <c r="F967" s="175"/>
      <c r="G967" s="175"/>
      <c r="H967" s="176">
        <f t="shared" si="16"/>
        <v>0</v>
      </c>
      <c r="I967" s="176">
        <f t="shared" si="17"/>
        <v>0</v>
      </c>
      <c r="J967" s="176">
        <f t="shared" si="18"/>
        <v>0</v>
      </c>
      <c r="K967" s="176">
        <f t="shared" si="19"/>
        <v>0</v>
      </c>
      <c r="L967" s="185">
        <v>21902</v>
      </c>
    </row>
    <row r="968" spans="1:12" s="170" customFormat="1" ht="20.25" customHeight="1">
      <c r="A968" s="192"/>
      <c r="B968" s="191" t="s">
        <v>1121</v>
      </c>
      <c r="C968" s="175">
        <v>0</v>
      </c>
      <c r="D968" s="175"/>
      <c r="E968" s="175"/>
      <c r="F968" s="175"/>
      <c r="G968" s="175"/>
      <c r="H968" s="176">
        <f t="shared" si="16"/>
        <v>0</v>
      </c>
      <c r="I968" s="176">
        <f t="shared" si="17"/>
        <v>0</v>
      </c>
      <c r="J968" s="176">
        <f t="shared" si="18"/>
        <v>0</v>
      </c>
      <c r="K968" s="176">
        <f t="shared" si="19"/>
        <v>0</v>
      </c>
      <c r="L968" s="185">
        <v>21903</v>
      </c>
    </row>
    <row r="969" spans="1:12" s="170" customFormat="1" ht="20.25" customHeight="1">
      <c r="A969" s="192"/>
      <c r="B969" s="191" t="s">
        <v>1122</v>
      </c>
      <c r="C969" s="175">
        <v>0</v>
      </c>
      <c r="D969" s="175"/>
      <c r="E969" s="175"/>
      <c r="F969" s="175"/>
      <c r="G969" s="175"/>
      <c r="H969" s="176">
        <f t="shared" si="16"/>
        <v>0</v>
      </c>
      <c r="I969" s="176">
        <f t="shared" si="17"/>
        <v>0</v>
      </c>
      <c r="J969" s="176">
        <f t="shared" si="18"/>
        <v>0</v>
      </c>
      <c r="K969" s="176">
        <f t="shared" si="19"/>
        <v>0</v>
      </c>
      <c r="L969" s="185">
        <v>21904</v>
      </c>
    </row>
    <row r="970" spans="1:12" s="170" customFormat="1" ht="20.25" customHeight="1">
      <c r="A970" s="192"/>
      <c r="B970" s="191" t="s">
        <v>1123</v>
      </c>
      <c r="C970" s="175">
        <v>0</v>
      </c>
      <c r="D970" s="175"/>
      <c r="E970" s="175"/>
      <c r="F970" s="175"/>
      <c r="G970" s="175"/>
      <c r="H970" s="176">
        <f t="shared" si="16"/>
        <v>0</v>
      </c>
      <c r="I970" s="176">
        <f t="shared" si="17"/>
        <v>0</v>
      </c>
      <c r="J970" s="176">
        <f t="shared" si="18"/>
        <v>0</v>
      </c>
      <c r="K970" s="176">
        <f t="shared" si="19"/>
        <v>0</v>
      </c>
      <c r="L970" s="185">
        <v>21905</v>
      </c>
    </row>
    <row r="971" spans="1:12" s="170" customFormat="1" ht="20.25" customHeight="1">
      <c r="A971" s="192"/>
      <c r="B971" s="191" t="s">
        <v>899</v>
      </c>
      <c r="C971" s="175">
        <v>0</v>
      </c>
      <c r="D971" s="175"/>
      <c r="E971" s="175"/>
      <c r="F971" s="175"/>
      <c r="G971" s="175"/>
      <c r="H971" s="176">
        <f t="shared" si="16"/>
        <v>0</v>
      </c>
      <c r="I971" s="176">
        <f t="shared" si="17"/>
        <v>0</v>
      </c>
      <c r="J971" s="176">
        <f t="shared" si="18"/>
        <v>0</v>
      </c>
      <c r="K971" s="176">
        <f t="shared" si="19"/>
        <v>0</v>
      </c>
      <c r="L971" s="185">
        <v>21906</v>
      </c>
    </row>
    <row r="972" spans="1:12" s="170" customFormat="1" ht="20.25" customHeight="1">
      <c r="A972" s="192"/>
      <c r="B972" s="191" t="s">
        <v>1124</v>
      </c>
      <c r="C972" s="175">
        <v>0</v>
      </c>
      <c r="D972" s="175"/>
      <c r="E972" s="175"/>
      <c r="F972" s="175"/>
      <c r="G972" s="175"/>
      <c r="H972" s="176">
        <f t="shared" si="16"/>
        <v>0</v>
      </c>
      <c r="I972" s="176">
        <f t="shared" si="17"/>
        <v>0</v>
      </c>
      <c r="J972" s="176">
        <f t="shared" si="18"/>
        <v>0</v>
      </c>
      <c r="K972" s="176">
        <f t="shared" si="19"/>
        <v>0</v>
      </c>
      <c r="L972" s="185">
        <v>21907</v>
      </c>
    </row>
    <row r="973" spans="1:12" s="170" customFormat="1" ht="20.25" customHeight="1">
      <c r="A973" s="192"/>
      <c r="B973" s="191" t="s">
        <v>1125</v>
      </c>
      <c r="C973" s="175">
        <v>0</v>
      </c>
      <c r="D973" s="175"/>
      <c r="E973" s="175"/>
      <c r="F973" s="175"/>
      <c r="G973" s="175"/>
      <c r="H973" s="176">
        <f t="shared" si="16"/>
        <v>0</v>
      </c>
      <c r="I973" s="176">
        <f t="shared" si="17"/>
        <v>0</v>
      </c>
      <c r="J973" s="176">
        <f t="shared" si="18"/>
        <v>0</v>
      </c>
      <c r="K973" s="176">
        <f t="shared" si="19"/>
        <v>0</v>
      </c>
      <c r="L973" s="185">
        <v>21908</v>
      </c>
    </row>
    <row r="974" spans="1:12" s="170" customFormat="1" ht="20.25" customHeight="1">
      <c r="A974" s="192"/>
      <c r="B974" s="191" t="s">
        <v>1126</v>
      </c>
      <c r="C974" s="175">
        <v>0</v>
      </c>
      <c r="D974" s="175"/>
      <c r="E974" s="175"/>
      <c r="F974" s="175"/>
      <c r="G974" s="175"/>
      <c r="H974" s="176">
        <f t="shared" si="16"/>
        <v>0</v>
      </c>
      <c r="I974" s="176">
        <f t="shared" si="17"/>
        <v>0</v>
      </c>
      <c r="J974" s="176">
        <f t="shared" si="18"/>
        <v>0</v>
      </c>
      <c r="K974" s="176">
        <f t="shared" si="19"/>
        <v>0</v>
      </c>
      <c r="L974" s="185">
        <v>21999</v>
      </c>
    </row>
    <row r="975" spans="1:12" s="170" customFormat="1" ht="20.25" customHeight="1">
      <c r="A975" s="190" t="s">
        <v>1127</v>
      </c>
      <c r="B975" s="191" t="s">
        <v>325</v>
      </c>
      <c r="C975" s="175">
        <v>0</v>
      </c>
      <c r="D975" s="175">
        <v>995</v>
      </c>
      <c r="E975" s="175"/>
      <c r="F975" s="175">
        <v>966</v>
      </c>
      <c r="G975" s="175">
        <v>1000</v>
      </c>
      <c r="H975" s="176">
        <f t="shared" si="16"/>
        <v>0</v>
      </c>
      <c r="I975" s="176">
        <f t="shared" si="17"/>
        <v>1.0050251256281406</v>
      </c>
      <c r="J975" s="176">
        <f t="shared" si="18"/>
        <v>0</v>
      </c>
      <c r="K975" s="176">
        <f t="shared" si="19"/>
        <v>1.0351966873706004</v>
      </c>
      <c r="L975" s="185">
        <v>220</v>
      </c>
    </row>
    <row r="976" spans="1:12" s="170" customFormat="1" ht="20.25" customHeight="1">
      <c r="A976" s="192"/>
      <c r="B976" s="191" t="s">
        <v>1128</v>
      </c>
      <c r="C976" s="175">
        <v>0</v>
      </c>
      <c r="D976" s="175">
        <v>960</v>
      </c>
      <c r="E976" s="175"/>
      <c r="F976" s="175">
        <v>876</v>
      </c>
      <c r="G976" s="175">
        <v>774</v>
      </c>
      <c r="H976" s="176">
        <f t="shared" si="16"/>
        <v>0</v>
      </c>
      <c r="I976" s="176">
        <f t="shared" si="17"/>
        <v>0.80625000000000002</v>
      </c>
      <c r="J976" s="176">
        <f t="shared" si="18"/>
        <v>0</v>
      </c>
      <c r="K976" s="176">
        <f t="shared" si="19"/>
        <v>0.88356164383561642</v>
      </c>
      <c r="L976" s="185">
        <v>22001</v>
      </c>
    </row>
    <row r="977" spans="1:12" s="170" customFormat="1" ht="20.25" customHeight="1">
      <c r="A977" s="192"/>
      <c r="B977" s="191" t="s">
        <v>362</v>
      </c>
      <c r="C977" s="175">
        <v>0</v>
      </c>
      <c r="D977" s="175">
        <v>832</v>
      </c>
      <c r="E977" s="175"/>
      <c r="F977" s="175">
        <v>748</v>
      </c>
      <c r="G977" s="175">
        <v>723</v>
      </c>
      <c r="H977" s="176">
        <f t="shared" si="16"/>
        <v>0</v>
      </c>
      <c r="I977" s="176">
        <f t="shared" si="17"/>
        <v>0.86899038461538458</v>
      </c>
      <c r="J977" s="176">
        <f t="shared" si="18"/>
        <v>0</v>
      </c>
      <c r="K977" s="176">
        <f t="shared" si="19"/>
        <v>0.96657754010695185</v>
      </c>
      <c r="L977" s="185">
        <v>2200101</v>
      </c>
    </row>
    <row r="978" spans="1:12" s="170" customFormat="1" ht="20.25" customHeight="1">
      <c r="A978" s="192"/>
      <c r="B978" s="191" t="s">
        <v>363</v>
      </c>
      <c r="C978" s="175">
        <v>0</v>
      </c>
      <c r="D978" s="175">
        <v>33</v>
      </c>
      <c r="E978" s="175"/>
      <c r="F978" s="175">
        <v>33</v>
      </c>
      <c r="G978" s="175">
        <v>47</v>
      </c>
      <c r="H978" s="176">
        <f t="shared" si="16"/>
        <v>0</v>
      </c>
      <c r="I978" s="176">
        <f t="shared" si="17"/>
        <v>1.4242424242424243</v>
      </c>
      <c r="J978" s="176">
        <f t="shared" si="18"/>
        <v>0</v>
      </c>
      <c r="K978" s="176">
        <f t="shared" si="19"/>
        <v>1.4242424242424243</v>
      </c>
      <c r="L978" s="185">
        <v>2200102</v>
      </c>
    </row>
    <row r="979" spans="1:12" s="170" customFormat="1" ht="20.25" customHeight="1">
      <c r="A979" s="192"/>
      <c r="B979" s="191" t="s">
        <v>364</v>
      </c>
      <c r="C979" s="175">
        <v>0</v>
      </c>
      <c r="D979" s="175">
        <v>0</v>
      </c>
      <c r="E979" s="175"/>
      <c r="F979" s="175">
        <v>0</v>
      </c>
      <c r="G979" s="175">
        <v>0</v>
      </c>
      <c r="H979" s="176">
        <f t="shared" si="16"/>
        <v>0</v>
      </c>
      <c r="I979" s="176">
        <f t="shared" si="17"/>
        <v>0</v>
      </c>
      <c r="J979" s="176">
        <f t="shared" si="18"/>
        <v>0</v>
      </c>
      <c r="K979" s="176">
        <f t="shared" si="19"/>
        <v>0</v>
      </c>
      <c r="L979" s="185">
        <v>2200103</v>
      </c>
    </row>
    <row r="980" spans="1:12" s="170" customFormat="1" ht="20.25" customHeight="1">
      <c r="A980" s="192"/>
      <c r="B980" s="191" t="s">
        <v>1129</v>
      </c>
      <c r="C980" s="175">
        <v>0</v>
      </c>
      <c r="D980" s="175">
        <v>0</v>
      </c>
      <c r="E980" s="175"/>
      <c r="F980" s="175">
        <v>0</v>
      </c>
      <c r="G980" s="175">
        <v>0</v>
      </c>
      <c r="H980" s="176">
        <f t="shared" si="16"/>
        <v>0</v>
      </c>
      <c r="I980" s="176">
        <f t="shared" si="17"/>
        <v>0</v>
      </c>
      <c r="J980" s="176">
        <f t="shared" si="18"/>
        <v>0</v>
      </c>
      <c r="K980" s="176">
        <f t="shared" si="19"/>
        <v>0</v>
      </c>
      <c r="L980" s="185">
        <v>2200104</v>
      </c>
    </row>
    <row r="981" spans="1:12" s="170" customFormat="1" ht="20.25" customHeight="1">
      <c r="A981" s="192"/>
      <c r="B981" s="191" t="s">
        <v>1130</v>
      </c>
      <c r="C981" s="175">
        <v>0</v>
      </c>
      <c r="D981" s="175">
        <v>60</v>
      </c>
      <c r="E981" s="175"/>
      <c r="F981" s="175">
        <v>60</v>
      </c>
      <c r="G981" s="175">
        <v>0</v>
      </c>
      <c r="H981" s="176">
        <f t="shared" si="16"/>
        <v>0</v>
      </c>
      <c r="I981" s="176">
        <f t="shared" si="17"/>
        <v>0</v>
      </c>
      <c r="J981" s="176">
        <f t="shared" si="18"/>
        <v>0</v>
      </c>
      <c r="K981" s="176">
        <f t="shared" si="19"/>
        <v>0</v>
      </c>
      <c r="L981" s="185">
        <v>2200106</v>
      </c>
    </row>
    <row r="982" spans="1:12" s="170" customFormat="1" ht="20.25" customHeight="1">
      <c r="A982" s="192"/>
      <c r="B982" s="191" t="s">
        <v>1131</v>
      </c>
      <c r="C982" s="175">
        <v>0</v>
      </c>
      <c r="D982" s="175">
        <v>0</v>
      </c>
      <c r="E982" s="175"/>
      <c r="F982" s="175">
        <v>0</v>
      </c>
      <c r="G982" s="175">
        <v>0</v>
      </c>
      <c r="H982" s="176">
        <f t="shared" si="16"/>
        <v>0</v>
      </c>
      <c r="I982" s="176">
        <f t="shared" si="17"/>
        <v>0</v>
      </c>
      <c r="J982" s="176">
        <f t="shared" si="18"/>
        <v>0</v>
      </c>
      <c r="K982" s="176">
        <f t="shared" si="19"/>
        <v>0</v>
      </c>
      <c r="L982" s="185">
        <v>2200107</v>
      </c>
    </row>
    <row r="983" spans="1:12" s="170" customFormat="1" ht="20.25" customHeight="1">
      <c r="A983" s="192"/>
      <c r="B983" s="191" t="s">
        <v>1132</v>
      </c>
      <c r="C983" s="175">
        <v>0</v>
      </c>
      <c r="D983" s="175">
        <v>0</v>
      </c>
      <c r="E983" s="175"/>
      <c r="F983" s="175">
        <v>0</v>
      </c>
      <c r="G983" s="175">
        <v>0</v>
      </c>
      <c r="H983" s="176">
        <f t="shared" si="16"/>
        <v>0</v>
      </c>
      <c r="I983" s="176">
        <f t="shared" si="17"/>
        <v>0</v>
      </c>
      <c r="J983" s="176">
        <f t="shared" si="18"/>
        <v>0</v>
      </c>
      <c r="K983" s="176">
        <f t="shared" si="19"/>
        <v>0</v>
      </c>
      <c r="L983" s="185">
        <v>2200108</v>
      </c>
    </row>
    <row r="984" spans="1:12" s="170" customFormat="1" ht="20.25" customHeight="1">
      <c r="A984" s="192"/>
      <c r="B984" s="191" t="s">
        <v>1133</v>
      </c>
      <c r="C984" s="175">
        <v>0</v>
      </c>
      <c r="D984" s="175">
        <v>0</v>
      </c>
      <c r="E984" s="175"/>
      <c r="F984" s="175">
        <v>0</v>
      </c>
      <c r="G984" s="175">
        <v>0</v>
      </c>
      <c r="H984" s="176">
        <f t="shared" si="16"/>
        <v>0</v>
      </c>
      <c r="I984" s="176">
        <f t="shared" si="17"/>
        <v>0</v>
      </c>
      <c r="J984" s="176">
        <f t="shared" si="18"/>
        <v>0</v>
      </c>
      <c r="K984" s="176">
        <f t="shared" si="19"/>
        <v>0</v>
      </c>
      <c r="L984" s="185">
        <v>2200109</v>
      </c>
    </row>
    <row r="985" spans="1:12" s="170" customFormat="1" ht="20.25" customHeight="1">
      <c r="A985" s="192"/>
      <c r="B985" s="191" t="s">
        <v>1134</v>
      </c>
      <c r="C985" s="175">
        <v>0</v>
      </c>
      <c r="D985" s="175">
        <v>0</v>
      </c>
      <c r="E985" s="175"/>
      <c r="F985" s="175">
        <v>0</v>
      </c>
      <c r="G985" s="175">
        <v>0</v>
      </c>
      <c r="H985" s="176">
        <f t="shared" si="16"/>
        <v>0</v>
      </c>
      <c r="I985" s="176">
        <f t="shared" si="17"/>
        <v>0</v>
      </c>
      <c r="J985" s="176">
        <f t="shared" si="18"/>
        <v>0</v>
      </c>
      <c r="K985" s="176">
        <f t="shared" si="19"/>
        <v>0</v>
      </c>
      <c r="L985" s="185">
        <v>2200112</v>
      </c>
    </row>
    <row r="986" spans="1:12" s="170" customFormat="1" ht="20.25" customHeight="1">
      <c r="A986" s="192"/>
      <c r="B986" s="191" t="s">
        <v>1135</v>
      </c>
      <c r="C986" s="175">
        <v>0</v>
      </c>
      <c r="D986" s="175">
        <v>0</v>
      </c>
      <c r="E986" s="175"/>
      <c r="F986" s="175">
        <v>0</v>
      </c>
      <c r="G986" s="175">
        <v>0</v>
      </c>
      <c r="H986" s="176">
        <f t="shared" si="16"/>
        <v>0</v>
      </c>
      <c r="I986" s="176">
        <f t="shared" si="17"/>
        <v>0</v>
      </c>
      <c r="J986" s="176">
        <f t="shared" si="18"/>
        <v>0</v>
      </c>
      <c r="K986" s="176">
        <f t="shared" si="19"/>
        <v>0</v>
      </c>
      <c r="L986" s="185">
        <v>2200113</v>
      </c>
    </row>
    <row r="987" spans="1:12" s="170" customFormat="1" ht="20.25" customHeight="1">
      <c r="A987" s="192"/>
      <c r="B987" s="191" t="s">
        <v>1136</v>
      </c>
      <c r="C987" s="175">
        <v>0</v>
      </c>
      <c r="D987" s="175">
        <v>0</v>
      </c>
      <c r="E987" s="175"/>
      <c r="F987" s="175">
        <v>0</v>
      </c>
      <c r="G987" s="175">
        <v>0</v>
      </c>
      <c r="H987" s="176">
        <f t="shared" si="16"/>
        <v>0</v>
      </c>
      <c r="I987" s="176">
        <f t="shared" si="17"/>
        <v>0</v>
      </c>
      <c r="J987" s="176">
        <f t="shared" si="18"/>
        <v>0</v>
      </c>
      <c r="K987" s="176">
        <f t="shared" si="19"/>
        <v>0</v>
      </c>
      <c r="L987" s="185">
        <v>2200114</v>
      </c>
    </row>
    <row r="988" spans="1:12" s="170" customFormat="1" ht="20.25" customHeight="1">
      <c r="A988" s="192"/>
      <c r="B988" s="191" t="s">
        <v>1137</v>
      </c>
      <c r="C988" s="175">
        <v>0</v>
      </c>
      <c r="D988" s="175">
        <v>0</v>
      </c>
      <c r="E988" s="175"/>
      <c r="F988" s="175">
        <v>0</v>
      </c>
      <c r="G988" s="175">
        <v>0</v>
      </c>
      <c r="H988" s="176">
        <f t="shared" si="16"/>
        <v>0</v>
      </c>
      <c r="I988" s="176">
        <f t="shared" si="17"/>
        <v>0</v>
      </c>
      <c r="J988" s="176">
        <f t="shared" si="18"/>
        <v>0</v>
      </c>
      <c r="K988" s="176">
        <f t="shared" si="19"/>
        <v>0</v>
      </c>
      <c r="L988" s="185">
        <v>2200115</v>
      </c>
    </row>
    <row r="989" spans="1:12" s="170" customFormat="1" ht="20.25" customHeight="1">
      <c r="A989" s="192"/>
      <c r="B989" s="191" t="s">
        <v>1138</v>
      </c>
      <c r="C989" s="175">
        <v>0</v>
      </c>
      <c r="D989" s="175">
        <v>0</v>
      </c>
      <c r="E989" s="175"/>
      <c r="F989" s="175">
        <v>0</v>
      </c>
      <c r="G989" s="175">
        <v>0</v>
      </c>
      <c r="H989" s="176">
        <f t="shared" si="16"/>
        <v>0</v>
      </c>
      <c r="I989" s="176">
        <f t="shared" si="17"/>
        <v>0</v>
      </c>
      <c r="J989" s="176">
        <f t="shared" si="18"/>
        <v>0</v>
      </c>
      <c r="K989" s="176">
        <f t="shared" si="19"/>
        <v>0</v>
      </c>
      <c r="L989" s="185">
        <v>2200116</v>
      </c>
    </row>
    <row r="990" spans="1:12" s="170" customFormat="1" ht="20.25" customHeight="1">
      <c r="A990" s="192"/>
      <c r="B990" s="191" t="s">
        <v>1139</v>
      </c>
      <c r="C990" s="175">
        <v>0</v>
      </c>
      <c r="D990" s="175">
        <v>0</v>
      </c>
      <c r="E990" s="175"/>
      <c r="F990" s="175">
        <v>0</v>
      </c>
      <c r="G990" s="175">
        <v>0</v>
      </c>
      <c r="H990" s="176">
        <f t="shared" si="16"/>
        <v>0</v>
      </c>
      <c r="I990" s="176">
        <f t="shared" si="17"/>
        <v>0</v>
      </c>
      <c r="J990" s="176">
        <f t="shared" si="18"/>
        <v>0</v>
      </c>
      <c r="K990" s="176">
        <f t="shared" si="19"/>
        <v>0</v>
      </c>
      <c r="L990" s="185">
        <v>2200119</v>
      </c>
    </row>
    <row r="991" spans="1:12" s="170" customFormat="1" ht="20.25" customHeight="1">
      <c r="A991" s="192"/>
      <c r="B991" s="191" t="s">
        <v>1140</v>
      </c>
      <c r="C991" s="175">
        <v>0</v>
      </c>
      <c r="D991" s="175">
        <v>0</v>
      </c>
      <c r="E991" s="175"/>
      <c r="F991" s="175">
        <v>0</v>
      </c>
      <c r="G991" s="175">
        <v>0</v>
      </c>
      <c r="H991" s="176">
        <f t="shared" si="16"/>
        <v>0</v>
      </c>
      <c r="I991" s="176">
        <f t="shared" si="17"/>
        <v>0</v>
      </c>
      <c r="J991" s="176">
        <f t="shared" si="18"/>
        <v>0</v>
      </c>
      <c r="K991" s="176">
        <f t="shared" si="19"/>
        <v>0</v>
      </c>
      <c r="L991" s="185">
        <v>2200120</v>
      </c>
    </row>
    <row r="992" spans="1:12" s="170" customFormat="1" ht="20.25" customHeight="1">
      <c r="A992" s="192"/>
      <c r="B992" s="191" t="s">
        <v>1141</v>
      </c>
      <c r="C992" s="175">
        <v>0</v>
      </c>
      <c r="D992" s="175">
        <v>0</v>
      </c>
      <c r="E992" s="175"/>
      <c r="F992" s="175">
        <v>0</v>
      </c>
      <c r="G992" s="175">
        <v>0</v>
      </c>
      <c r="H992" s="176">
        <f t="shared" si="16"/>
        <v>0</v>
      </c>
      <c r="I992" s="176">
        <f t="shared" si="17"/>
        <v>0</v>
      </c>
      <c r="J992" s="176">
        <f t="shared" si="18"/>
        <v>0</v>
      </c>
      <c r="K992" s="176">
        <f t="shared" si="19"/>
        <v>0</v>
      </c>
      <c r="L992" s="185">
        <v>2200121</v>
      </c>
    </row>
    <row r="993" spans="1:12" s="170" customFormat="1" ht="20.25" customHeight="1">
      <c r="A993" s="192"/>
      <c r="B993" s="191" t="s">
        <v>1142</v>
      </c>
      <c r="C993" s="175">
        <v>0</v>
      </c>
      <c r="D993" s="175">
        <v>0</v>
      </c>
      <c r="E993" s="175"/>
      <c r="F993" s="175">
        <v>0</v>
      </c>
      <c r="G993" s="175">
        <v>0</v>
      </c>
      <c r="H993" s="176">
        <f t="shared" si="16"/>
        <v>0</v>
      </c>
      <c r="I993" s="176">
        <f t="shared" si="17"/>
        <v>0</v>
      </c>
      <c r="J993" s="176">
        <f t="shared" si="18"/>
        <v>0</v>
      </c>
      <c r="K993" s="176">
        <f t="shared" si="19"/>
        <v>0</v>
      </c>
      <c r="L993" s="185">
        <v>2200122</v>
      </c>
    </row>
    <row r="994" spans="1:12" s="170" customFormat="1" ht="20.25" customHeight="1">
      <c r="A994" s="192"/>
      <c r="B994" s="191" t="s">
        <v>1143</v>
      </c>
      <c r="C994" s="175">
        <v>0</v>
      </c>
      <c r="D994" s="175">
        <v>0</v>
      </c>
      <c r="E994" s="175"/>
      <c r="F994" s="175">
        <v>0</v>
      </c>
      <c r="G994" s="175">
        <v>0</v>
      </c>
      <c r="H994" s="176">
        <f t="shared" si="16"/>
        <v>0</v>
      </c>
      <c r="I994" s="176">
        <f t="shared" si="17"/>
        <v>0</v>
      </c>
      <c r="J994" s="176">
        <f t="shared" si="18"/>
        <v>0</v>
      </c>
      <c r="K994" s="176">
        <f t="shared" si="19"/>
        <v>0</v>
      </c>
      <c r="L994" s="185">
        <v>2200123</v>
      </c>
    </row>
    <row r="995" spans="1:12" s="170" customFormat="1" ht="20.25" customHeight="1">
      <c r="A995" s="192"/>
      <c r="B995" s="191" t="s">
        <v>1144</v>
      </c>
      <c r="C995" s="175">
        <v>0</v>
      </c>
      <c r="D995" s="175">
        <v>0</v>
      </c>
      <c r="E995" s="175"/>
      <c r="F995" s="175">
        <v>0</v>
      </c>
      <c r="G995" s="175">
        <v>0</v>
      </c>
      <c r="H995" s="176">
        <f t="shared" si="16"/>
        <v>0</v>
      </c>
      <c r="I995" s="176">
        <f t="shared" si="17"/>
        <v>0</v>
      </c>
      <c r="J995" s="176">
        <f t="shared" si="18"/>
        <v>0</v>
      </c>
      <c r="K995" s="176">
        <f t="shared" si="19"/>
        <v>0</v>
      </c>
      <c r="L995" s="185">
        <v>2200124</v>
      </c>
    </row>
    <row r="996" spans="1:12" s="170" customFormat="1" ht="20.25" customHeight="1">
      <c r="A996" s="192"/>
      <c r="B996" s="191" t="s">
        <v>1145</v>
      </c>
      <c r="C996" s="175">
        <v>0</v>
      </c>
      <c r="D996" s="175">
        <v>0</v>
      </c>
      <c r="E996" s="175"/>
      <c r="F996" s="175">
        <v>0</v>
      </c>
      <c r="G996" s="175">
        <v>0</v>
      </c>
      <c r="H996" s="176">
        <f t="shared" si="16"/>
        <v>0</v>
      </c>
      <c r="I996" s="176">
        <f t="shared" si="17"/>
        <v>0</v>
      </c>
      <c r="J996" s="176">
        <f t="shared" si="18"/>
        <v>0</v>
      </c>
      <c r="K996" s="176">
        <f t="shared" si="19"/>
        <v>0</v>
      </c>
      <c r="L996" s="185">
        <v>2200125</v>
      </c>
    </row>
    <row r="997" spans="1:12" s="170" customFormat="1" ht="20.25" customHeight="1">
      <c r="A997" s="192"/>
      <c r="B997" s="191" t="s">
        <v>1146</v>
      </c>
      <c r="C997" s="175">
        <v>0</v>
      </c>
      <c r="D997" s="175">
        <v>0</v>
      </c>
      <c r="E997" s="175"/>
      <c r="F997" s="175">
        <v>0</v>
      </c>
      <c r="G997" s="175">
        <v>0</v>
      </c>
      <c r="H997" s="176">
        <f t="shared" si="16"/>
        <v>0</v>
      </c>
      <c r="I997" s="176">
        <f t="shared" si="17"/>
        <v>0</v>
      </c>
      <c r="J997" s="176">
        <f t="shared" si="18"/>
        <v>0</v>
      </c>
      <c r="K997" s="176">
        <f t="shared" si="19"/>
        <v>0</v>
      </c>
      <c r="L997" s="185">
        <v>2200126</v>
      </c>
    </row>
    <row r="998" spans="1:12" s="170" customFormat="1" ht="20.25" customHeight="1">
      <c r="A998" s="192"/>
      <c r="B998" s="191" t="s">
        <v>1147</v>
      </c>
      <c r="C998" s="175">
        <v>0</v>
      </c>
      <c r="D998" s="175">
        <v>0</v>
      </c>
      <c r="E998" s="175"/>
      <c r="F998" s="175">
        <v>0</v>
      </c>
      <c r="G998" s="175">
        <v>0</v>
      </c>
      <c r="H998" s="176">
        <f t="shared" si="16"/>
        <v>0</v>
      </c>
      <c r="I998" s="176">
        <f t="shared" si="17"/>
        <v>0</v>
      </c>
      <c r="J998" s="176">
        <f t="shared" si="18"/>
        <v>0</v>
      </c>
      <c r="K998" s="176">
        <f t="shared" si="19"/>
        <v>0</v>
      </c>
      <c r="L998" s="185">
        <v>2200127</v>
      </c>
    </row>
    <row r="999" spans="1:12" s="170" customFormat="1" ht="20.25" customHeight="1">
      <c r="A999" s="192"/>
      <c r="B999" s="191" t="s">
        <v>1148</v>
      </c>
      <c r="C999" s="175">
        <v>0</v>
      </c>
      <c r="D999" s="175">
        <v>0</v>
      </c>
      <c r="E999" s="175"/>
      <c r="F999" s="175">
        <v>0</v>
      </c>
      <c r="G999" s="175">
        <v>0</v>
      </c>
      <c r="H999" s="176">
        <f t="shared" si="16"/>
        <v>0</v>
      </c>
      <c r="I999" s="176">
        <f t="shared" si="17"/>
        <v>0</v>
      </c>
      <c r="J999" s="176">
        <f t="shared" si="18"/>
        <v>0</v>
      </c>
      <c r="K999" s="176">
        <f t="shared" si="19"/>
        <v>0</v>
      </c>
      <c r="L999" s="185">
        <v>2200128</v>
      </c>
    </row>
    <row r="1000" spans="1:12" s="170" customFormat="1" ht="20.25" customHeight="1">
      <c r="A1000" s="192"/>
      <c r="B1000" s="191" t="s">
        <v>1149</v>
      </c>
      <c r="C1000" s="175">
        <v>0</v>
      </c>
      <c r="D1000" s="175">
        <v>0</v>
      </c>
      <c r="E1000" s="175"/>
      <c r="F1000" s="175">
        <v>0</v>
      </c>
      <c r="G1000" s="175">
        <v>0</v>
      </c>
      <c r="H1000" s="176">
        <f t="shared" si="16"/>
        <v>0</v>
      </c>
      <c r="I1000" s="176">
        <f t="shared" si="17"/>
        <v>0</v>
      </c>
      <c r="J1000" s="176">
        <f t="shared" si="18"/>
        <v>0</v>
      </c>
      <c r="K1000" s="176">
        <f t="shared" si="19"/>
        <v>0</v>
      </c>
      <c r="L1000" s="185">
        <v>2200129</v>
      </c>
    </row>
    <row r="1001" spans="1:12" s="170" customFormat="1" ht="20.25" customHeight="1">
      <c r="A1001" s="192"/>
      <c r="B1001" s="191" t="s">
        <v>371</v>
      </c>
      <c r="C1001" s="175">
        <v>0</v>
      </c>
      <c r="D1001" s="175">
        <v>0</v>
      </c>
      <c r="E1001" s="175"/>
      <c r="F1001" s="175">
        <v>0</v>
      </c>
      <c r="G1001" s="175">
        <v>0</v>
      </c>
      <c r="H1001" s="176">
        <f t="shared" si="16"/>
        <v>0</v>
      </c>
      <c r="I1001" s="176">
        <f t="shared" si="17"/>
        <v>0</v>
      </c>
      <c r="J1001" s="176">
        <f t="shared" si="18"/>
        <v>0</v>
      </c>
      <c r="K1001" s="176">
        <f t="shared" si="19"/>
        <v>0</v>
      </c>
      <c r="L1001" s="185">
        <v>2200150</v>
      </c>
    </row>
    <row r="1002" spans="1:12" s="170" customFormat="1" ht="20.25" customHeight="1">
      <c r="A1002" s="192"/>
      <c r="B1002" s="191" t="s">
        <v>1150</v>
      </c>
      <c r="C1002" s="175">
        <v>0</v>
      </c>
      <c r="D1002" s="175">
        <v>35</v>
      </c>
      <c r="E1002" s="175"/>
      <c r="F1002" s="175">
        <v>35</v>
      </c>
      <c r="G1002" s="175">
        <v>4</v>
      </c>
      <c r="H1002" s="176">
        <f t="shared" si="16"/>
        <v>0</v>
      </c>
      <c r="I1002" s="176">
        <f t="shared" si="17"/>
        <v>0.11428571428571428</v>
      </c>
      <c r="J1002" s="176">
        <f t="shared" si="18"/>
        <v>0</v>
      </c>
      <c r="K1002" s="176">
        <f t="shared" si="19"/>
        <v>0.11428571428571428</v>
      </c>
      <c r="L1002" s="185">
        <v>2200199</v>
      </c>
    </row>
    <row r="1003" spans="1:12" s="170" customFormat="1" ht="20.25" customHeight="1">
      <c r="A1003" s="192"/>
      <c r="B1003" s="191" t="s">
        <v>1151</v>
      </c>
      <c r="C1003" s="175">
        <v>0</v>
      </c>
      <c r="D1003" s="175">
        <v>35</v>
      </c>
      <c r="E1003" s="175"/>
      <c r="F1003" s="175">
        <v>90</v>
      </c>
      <c r="G1003" s="175">
        <v>226</v>
      </c>
      <c r="H1003" s="176">
        <f t="shared" si="16"/>
        <v>0</v>
      </c>
      <c r="I1003" s="176">
        <f t="shared" si="17"/>
        <v>6.4571428571428573</v>
      </c>
      <c r="J1003" s="176">
        <f t="shared" si="18"/>
        <v>0</v>
      </c>
      <c r="K1003" s="176">
        <f t="shared" si="19"/>
        <v>2.5111111111111111</v>
      </c>
      <c r="L1003" s="185">
        <v>22005</v>
      </c>
    </row>
    <row r="1004" spans="1:12" s="170" customFormat="1" ht="20.25" customHeight="1">
      <c r="A1004" s="192"/>
      <c r="B1004" s="191" t="s">
        <v>362</v>
      </c>
      <c r="C1004" s="175">
        <v>0</v>
      </c>
      <c r="D1004" s="175">
        <v>12</v>
      </c>
      <c r="E1004" s="175"/>
      <c r="F1004" s="175">
        <v>12</v>
      </c>
      <c r="G1004" s="175">
        <v>86</v>
      </c>
      <c r="H1004" s="176">
        <f t="shared" si="16"/>
        <v>0</v>
      </c>
      <c r="I1004" s="176">
        <f t="shared" si="17"/>
        <v>7.166666666666667</v>
      </c>
      <c r="J1004" s="176">
        <f t="shared" si="18"/>
        <v>0</v>
      </c>
      <c r="K1004" s="176">
        <f t="shared" si="19"/>
        <v>7.166666666666667</v>
      </c>
      <c r="L1004" s="185">
        <v>2200501</v>
      </c>
    </row>
    <row r="1005" spans="1:12" s="170" customFormat="1" ht="20.25" customHeight="1">
      <c r="A1005" s="192"/>
      <c r="B1005" s="191" t="s">
        <v>363</v>
      </c>
      <c r="C1005" s="175">
        <v>0</v>
      </c>
      <c r="D1005" s="175">
        <v>23</v>
      </c>
      <c r="E1005" s="175"/>
      <c r="F1005" s="175">
        <v>78</v>
      </c>
      <c r="G1005" s="175">
        <v>76</v>
      </c>
      <c r="H1005" s="176">
        <f t="shared" si="16"/>
        <v>0</v>
      </c>
      <c r="I1005" s="176">
        <f t="shared" si="17"/>
        <v>3.3043478260869565</v>
      </c>
      <c r="J1005" s="176">
        <f t="shared" si="18"/>
        <v>0</v>
      </c>
      <c r="K1005" s="176">
        <f t="shared" si="19"/>
        <v>0.97435897435897434</v>
      </c>
      <c r="L1005" s="185">
        <v>2200502</v>
      </c>
    </row>
    <row r="1006" spans="1:12" s="170" customFormat="1" ht="20.25" customHeight="1">
      <c r="A1006" s="192"/>
      <c r="B1006" s="191" t="s">
        <v>364</v>
      </c>
      <c r="C1006" s="175">
        <v>0</v>
      </c>
      <c r="D1006" s="175"/>
      <c r="E1006" s="175"/>
      <c r="F1006" s="175">
        <v>0</v>
      </c>
      <c r="G1006" s="175">
        <v>0</v>
      </c>
      <c r="H1006" s="176">
        <f t="shared" si="16"/>
        <v>0</v>
      </c>
      <c r="I1006" s="176">
        <f t="shared" si="17"/>
        <v>0</v>
      </c>
      <c r="J1006" s="176">
        <f t="shared" si="18"/>
        <v>0</v>
      </c>
      <c r="K1006" s="176">
        <f t="shared" si="19"/>
        <v>0</v>
      </c>
      <c r="L1006" s="185">
        <v>2200503</v>
      </c>
    </row>
    <row r="1007" spans="1:12" s="170" customFormat="1" ht="20.25" customHeight="1">
      <c r="A1007" s="192"/>
      <c r="B1007" s="191" t="s">
        <v>1152</v>
      </c>
      <c r="C1007" s="175">
        <v>0</v>
      </c>
      <c r="D1007" s="175"/>
      <c r="E1007" s="175"/>
      <c r="F1007" s="175">
        <v>0</v>
      </c>
      <c r="G1007" s="175">
        <v>7</v>
      </c>
      <c r="H1007" s="176">
        <f t="shared" si="16"/>
        <v>0</v>
      </c>
      <c r="I1007" s="176">
        <f t="shared" si="17"/>
        <v>0</v>
      </c>
      <c r="J1007" s="176">
        <f t="shared" si="18"/>
        <v>0</v>
      </c>
      <c r="K1007" s="176">
        <f t="shared" si="19"/>
        <v>0</v>
      </c>
      <c r="L1007" s="185">
        <v>2200504</v>
      </c>
    </row>
    <row r="1008" spans="1:12" s="170" customFormat="1" ht="20.25" customHeight="1">
      <c r="A1008" s="192"/>
      <c r="B1008" s="191" t="s">
        <v>1153</v>
      </c>
      <c r="C1008" s="175">
        <v>0</v>
      </c>
      <c r="D1008" s="175"/>
      <c r="E1008" s="175"/>
      <c r="F1008" s="175">
        <v>0</v>
      </c>
      <c r="G1008" s="175">
        <v>3</v>
      </c>
      <c r="H1008" s="176">
        <f t="shared" si="16"/>
        <v>0</v>
      </c>
      <c r="I1008" s="176">
        <f t="shared" si="17"/>
        <v>0</v>
      </c>
      <c r="J1008" s="176">
        <f t="shared" si="18"/>
        <v>0</v>
      </c>
      <c r="K1008" s="176">
        <f t="shared" si="19"/>
        <v>0</v>
      </c>
      <c r="L1008" s="185">
        <v>2200506</v>
      </c>
    </row>
    <row r="1009" spans="1:12" s="170" customFormat="1" ht="20.25" customHeight="1">
      <c r="A1009" s="192"/>
      <c r="B1009" s="191" t="s">
        <v>1154</v>
      </c>
      <c r="C1009" s="175">
        <v>0</v>
      </c>
      <c r="D1009" s="175"/>
      <c r="E1009" s="175"/>
      <c r="F1009" s="175">
        <v>0</v>
      </c>
      <c r="G1009" s="175">
        <v>0</v>
      </c>
      <c r="H1009" s="176">
        <f t="shared" si="16"/>
        <v>0</v>
      </c>
      <c r="I1009" s="176">
        <f t="shared" si="17"/>
        <v>0</v>
      </c>
      <c r="J1009" s="176">
        <f t="shared" si="18"/>
        <v>0</v>
      </c>
      <c r="K1009" s="176">
        <f t="shared" si="19"/>
        <v>0</v>
      </c>
      <c r="L1009" s="185">
        <v>2200507</v>
      </c>
    </row>
    <row r="1010" spans="1:12" s="170" customFormat="1" ht="20.25" customHeight="1">
      <c r="A1010" s="192"/>
      <c r="B1010" s="191" t="s">
        <v>1155</v>
      </c>
      <c r="C1010" s="175">
        <v>0</v>
      </c>
      <c r="D1010" s="175"/>
      <c r="E1010" s="175"/>
      <c r="F1010" s="175">
        <v>0</v>
      </c>
      <c r="G1010" s="175">
        <v>0</v>
      </c>
      <c r="H1010" s="176">
        <f t="shared" si="16"/>
        <v>0</v>
      </c>
      <c r="I1010" s="176">
        <f t="shared" si="17"/>
        <v>0</v>
      </c>
      <c r="J1010" s="176">
        <f t="shared" si="18"/>
        <v>0</v>
      </c>
      <c r="K1010" s="176">
        <f t="shared" si="19"/>
        <v>0</v>
      </c>
      <c r="L1010" s="185">
        <v>2200508</v>
      </c>
    </row>
    <row r="1011" spans="1:12" s="170" customFormat="1" ht="20.25" customHeight="1">
      <c r="A1011" s="192"/>
      <c r="B1011" s="191" t="s">
        <v>1156</v>
      </c>
      <c r="C1011" s="175">
        <v>0</v>
      </c>
      <c r="D1011" s="175"/>
      <c r="E1011" s="175"/>
      <c r="F1011" s="175">
        <v>0</v>
      </c>
      <c r="G1011" s="175">
        <v>54</v>
      </c>
      <c r="H1011" s="176">
        <f t="shared" si="16"/>
        <v>0</v>
      </c>
      <c r="I1011" s="176">
        <f t="shared" si="17"/>
        <v>0</v>
      </c>
      <c r="J1011" s="176">
        <f t="shared" si="18"/>
        <v>0</v>
      </c>
      <c r="K1011" s="176">
        <f t="shared" si="19"/>
        <v>0</v>
      </c>
      <c r="L1011" s="185">
        <v>2200509</v>
      </c>
    </row>
    <row r="1012" spans="1:12" s="170" customFormat="1" ht="20.25" customHeight="1">
      <c r="A1012" s="192"/>
      <c r="B1012" s="191" t="s">
        <v>1157</v>
      </c>
      <c r="C1012" s="175">
        <v>0</v>
      </c>
      <c r="D1012" s="175"/>
      <c r="E1012" s="175"/>
      <c r="F1012" s="175">
        <v>0</v>
      </c>
      <c r="G1012" s="175">
        <v>0</v>
      </c>
      <c r="H1012" s="176">
        <f t="shared" si="16"/>
        <v>0</v>
      </c>
      <c r="I1012" s="176">
        <f t="shared" si="17"/>
        <v>0</v>
      </c>
      <c r="J1012" s="176">
        <f t="shared" si="18"/>
        <v>0</v>
      </c>
      <c r="K1012" s="176">
        <f t="shared" si="19"/>
        <v>0</v>
      </c>
      <c r="L1012" s="185">
        <v>2200510</v>
      </c>
    </row>
    <row r="1013" spans="1:12" s="170" customFormat="1" ht="20.25" customHeight="1">
      <c r="A1013" s="192"/>
      <c r="B1013" s="191" t="s">
        <v>1158</v>
      </c>
      <c r="C1013" s="175">
        <v>0</v>
      </c>
      <c r="D1013" s="175"/>
      <c r="E1013" s="175"/>
      <c r="F1013" s="175">
        <v>0</v>
      </c>
      <c r="G1013" s="175">
        <v>0</v>
      </c>
      <c r="H1013" s="176">
        <f t="shared" si="16"/>
        <v>0</v>
      </c>
      <c r="I1013" s="176">
        <f t="shared" si="17"/>
        <v>0</v>
      </c>
      <c r="J1013" s="176">
        <f t="shared" si="18"/>
        <v>0</v>
      </c>
      <c r="K1013" s="176">
        <f t="shared" si="19"/>
        <v>0</v>
      </c>
      <c r="L1013" s="185">
        <v>2200511</v>
      </c>
    </row>
    <row r="1014" spans="1:12" s="170" customFormat="1" ht="20.25" customHeight="1">
      <c r="A1014" s="192"/>
      <c r="B1014" s="191" t="s">
        <v>1159</v>
      </c>
      <c r="C1014" s="175">
        <v>0</v>
      </c>
      <c r="D1014" s="175"/>
      <c r="E1014" s="175"/>
      <c r="F1014" s="175">
        <v>0</v>
      </c>
      <c r="G1014" s="175">
        <v>0</v>
      </c>
      <c r="H1014" s="176">
        <f t="shared" si="16"/>
        <v>0</v>
      </c>
      <c r="I1014" s="176">
        <f t="shared" si="17"/>
        <v>0</v>
      </c>
      <c r="J1014" s="176">
        <f t="shared" si="18"/>
        <v>0</v>
      </c>
      <c r="K1014" s="176">
        <f t="shared" si="19"/>
        <v>0</v>
      </c>
      <c r="L1014" s="185">
        <v>2200512</v>
      </c>
    </row>
    <row r="1015" spans="1:12" s="170" customFormat="1" ht="20.25" customHeight="1">
      <c r="A1015" s="192"/>
      <c r="B1015" s="191" t="s">
        <v>1160</v>
      </c>
      <c r="C1015" s="175">
        <v>0</v>
      </c>
      <c r="D1015" s="175"/>
      <c r="E1015" s="175"/>
      <c r="F1015" s="175">
        <v>0</v>
      </c>
      <c r="G1015" s="175">
        <v>0</v>
      </c>
      <c r="H1015" s="176">
        <f t="shared" si="16"/>
        <v>0</v>
      </c>
      <c r="I1015" s="176">
        <f t="shared" si="17"/>
        <v>0</v>
      </c>
      <c r="J1015" s="176">
        <f t="shared" si="18"/>
        <v>0</v>
      </c>
      <c r="K1015" s="176">
        <f t="shared" si="19"/>
        <v>0</v>
      </c>
      <c r="L1015" s="185">
        <v>2200513</v>
      </c>
    </row>
    <row r="1016" spans="1:12" s="170" customFormat="1" ht="20.25" customHeight="1">
      <c r="A1016" s="192"/>
      <c r="B1016" s="191" t="s">
        <v>1161</v>
      </c>
      <c r="C1016" s="175">
        <v>0</v>
      </c>
      <c r="D1016" s="175"/>
      <c r="E1016" s="175"/>
      <c r="F1016" s="175">
        <v>0</v>
      </c>
      <c r="G1016" s="175">
        <v>0</v>
      </c>
      <c r="H1016" s="176">
        <f t="shared" si="16"/>
        <v>0</v>
      </c>
      <c r="I1016" s="176">
        <f t="shared" si="17"/>
        <v>0</v>
      </c>
      <c r="J1016" s="176">
        <f t="shared" si="18"/>
        <v>0</v>
      </c>
      <c r="K1016" s="176">
        <f t="shared" si="19"/>
        <v>0</v>
      </c>
      <c r="L1016" s="185">
        <v>2200514</v>
      </c>
    </row>
    <row r="1017" spans="1:12" s="170" customFormat="1" ht="20.25" customHeight="1">
      <c r="A1017" s="192"/>
      <c r="B1017" s="191" t="s">
        <v>1162</v>
      </c>
      <c r="C1017" s="175">
        <v>0</v>
      </c>
      <c r="D1017" s="175"/>
      <c r="E1017" s="175"/>
      <c r="F1017" s="175">
        <v>0</v>
      </c>
      <c r="G1017" s="175">
        <v>0</v>
      </c>
      <c r="H1017" s="176">
        <f t="shared" si="16"/>
        <v>0</v>
      </c>
      <c r="I1017" s="176">
        <f t="shared" si="17"/>
        <v>0</v>
      </c>
      <c r="J1017" s="176">
        <f t="shared" si="18"/>
        <v>0</v>
      </c>
      <c r="K1017" s="176">
        <f t="shared" si="19"/>
        <v>0</v>
      </c>
      <c r="L1017" s="185">
        <v>2200599</v>
      </c>
    </row>
    <row r="1018" spans="1:12" s="170" customFormat="1" ht="20.25" customHeight="1">
      <c r="A1018" s="192"/>
      <c r="B1018" s="191" t="s">
        <v>1163</v>
      </c>
      <c r="C1018" s="175">
        <v>0</v>
      </c>
      <c r="D1018" s="175"/>
      <c r="E1018" s="175"/>
      <c r="F1018" s="175"/>
      <c r="G1018" s="175"/>
      <c r="H1018" s="176">
        <f t="shared" si="16"/>
        <v>0</v>
      </c>
      <c r="I1018" s="176">
        <f t="shared" si="17"/>
        <v>0</v>
      </c>
      <c r="J1018" s="176">
        <f t="shared" si="18"/>
        <v>0</v>
      </c>
      <c r="K1018" s="176">
        <f t="shared" si="19"/>
        <v>0</v>
      </c>
      <c r="L1018" s="185">
        <v>22099</v>
      </c>
    </row>
    <row r="1019" spans="1:12" s="170" customFormat="1" ht="20.25" customHeight="1">
      <c r="A1019" s="192"/>
      <c r="B1019" s="191" t="s">
        <v>1164</v>
      </c>
      <c r="C1019" s="175">
        <v>0</v>
      </c>
      <c r="D1019" s="175"/>
      <c r="E1019" s="175"/>
      <c r="F1019" s="175"/>
      <c r="G1019" s="175"/>
      <c r="H1019" s="176">
        <f t="shared" si="16"/>
        <v>0</v>
      </c>
      <c r="I1019" s="176">
        <f t="shared" si="17"/>
        <v>0</v>
      </c>
      <c r="J1019" s="176">
        <f t="shared" si="18"/>
        <v>0</v>
      </c>
      <c r="K1019" s="176">
        <f t="shared" si="19"/>
        <v>0</v>
      </c>
      <c r="L1019" s="185">
        <v>2209999</v>
      </c>
    </row>
    <row r="1020" spans="1:12" s="170" customFormat="1" ht="20.25" customHeight="1">
      <c r="A1020" s="190" t="s">
        <v>1165</v>
      </c>
      <c r="B1020" s="191" t="s">
        <v>326</v>
      </c>
      <c r="C1020" s="175">
        <v>0</v>
      </c>
      <c r="D1020" s="175">
        <v>9181</v>
      </c>
      <c r="E1020" s="175"/>
      <c r="F1020" s="175">
        <v>8914</v>
      </c>
      <c r="G1020" s="175">
        <v>6869</v>
      </c>
      <c r="H1020" s="176">
        <f t="shared" si="16"/>
        <v>0</v>
      </c>
      <c r="I1020" s="176">
        <f t="shared" si="17"/>
        <v>0.74817558000217843</v>
      </c>
      <c r="J1020" s="176">
        <f t="shared" si="18"/>
        <v>0</v>
      </c>
      <c r="K1020" s="176">
        <f t="shared" si="19"/>
        <v>0.77058559569216967</v>
      </c>
      <c r="L1020" s="185">
        <v>221</v>
      </c>
    </row>
    <row r="1021" spans="1:12" s="170" customFormat="1" ht="20.25" customHeight="1">
      <c r="A1021" s="192"/>
      <c r="B1021" s="191" t="s">
        <v>1166</v>
      </c>
      <c r="C1021" s="175">
        <v>0</v>
      </c>
      <c r="D1021" s="175">
        <v>3360</v>
      </c>
      <c r="E1021" s="175"/>
      <c r="F1021" s="175">
        <v>3597</v>
      </c>
      <c r="G1021" s="175">
        <v>1252</v>
      </c>
      <c r="H1021" s="176">
        <f t="shared" si="16"/>
        <v>0</v>
      </c>
      <c r="I1021" s="176">
        <f t="shared" si="17"/>
        <v>0.37261904761904763</v>
      </c>
      <c r="J1021" s="176">
        <f t="shared" si="18"/>
        <v>0</v>
      </c>
      <c r="K1021" s="176">
        <f t="shared" si="19"/>
        <v>0.3480678343063664</v>
      </c>
      <c r="L1021" s="185">
        <v>22101</v>
      </c>
    </row>
    <row r="1022" spans="1:12" s="170" customFormat="1" ht="20.25" customHeight="1">
      <c r="A1022" s="192"/>
      <c r="B1022" s="191" t="s">
        <v>1167</v>
      </c>
      <c r="C1022" s="175">
        <v>0</v>
      </c>
      <c r="D1022" s="175">
        <v>0</v>
      </c>
      <c r="E1022" s="175"/>
      <c r="F1022" s="175">
        <v>0</v>
      </c>
      <c r="G1022" s="175">
        <v>0</v>
      </c>
      <c r="H1022" s="176">
        <f t="shared" si="16"/>
        <v>0</v>
      </c>
      <c r="I1022" s="176">
        <f t="shared" si="17"/>
        <v>0</v>
      </c>
      <c r="J1022" s="176">
        <f t="shared" si="18"/>
        <v>0</v>
      </c>
      <c r="K1022" s="176">
        <f t="shared" si="19"/>
        <v>0</v>
      </c>
      <c r="L1022" s="185">
        <v>2210101</v>
      </c>
    </row>
    <row r="1023" spans="1:12" s="170" customFormat="1" ht="20.25" customHeight="1">
      <c r="A1023" s="192"/>
      <c r="B1023" s="191" t="s">
        <v>1168</v>
      </c>
      <c r="C1023" s="175">
        <v>0</v>
      </c>
      <c r="D1023" s="175">
        <v>0</v>
      </c>
      <c r="E1023" s="175"/>
      <c r="F1023" s="175">
        <v>0</v>
      </c>
      <c r="G1023" s="175">
        <v>0</v>
      </c>
      <c r="H1023" s="176">
        <f t="shared" si="16"/>
        <v>0</v>
      </c>
      <c r="I1023" s="176">
        <f t="shared" si="17"/>
        <v>0</v>
      </c>
      <c r="J1023" s="176">
        <f t="shared" si="18"/>
        <v>0</v>
      </c>
      <c r="K1023" s="176">
        <f t="shared" si="19"/>
        <v>0</v>
      </c>
      <c r="L1023" s="185">
        <v>2210102</v>
      </c>
    </row>
    <row r="1024" spans="1:12" s="170" customFormat="1" ht="20.25" customHeight="1">
      <c r="A1024" s="192"/>
      <c r="B1024" s="191" t="s">
        <v>1169</v>
      </c>
      <c r="C1024" s="175">
        <v>0</v>
      </c>
      <c r="D1024" s="175">
        <v>580</v>
      </c>
      <c r="E1024" s="175"/>
      <c r="F1024" s="175">
        <v>576</v>
      </c>
      <c r="G1024" s="175">
        <v>0</v>
      </c>
      <c r="H1024" s="176">
        <f t="shared" si="16"/>
        <v>0</v>
      </c>
      <c r="I1024" s="176">
        <f t="shared" si="17"/>
        <v>0</v>
      </c>
      <c r="J1024" s="176">
        <f t="shared" si="18"/>
        <v>0</v>
      </c>
      <c r="K1024" s="176">
        <f t="shared" si="19"/>
        <v>0</v>
      </c>
      <c r="L1024" s="185">
        <v>2210103</v>
      </c>
    </row>
    <row r="1025" spans="1:12" s="170" customFormat="1" ht="20.25" customHeight="1">
      <c r="A1025" s="192"/>
      <c r="B1025" s="191" t="s">
        <v>1170</v>
      </c>
      <c r="C1025" s="175">
        <v>0</v>
      </c>
      <c r="D1025" s="175">
        <v>0</v>
      </c>
      <c r="E1025" s="175"/>
      <c r="F1025" s="175">
        <v>0</v>
      </c>
      <c r="G1025" s="175">
        <v>0</v>
      </c>
      <c r="H1025" s="176">
        <f t="shared" si="16"/>
        <v>0</v>
      </c>
      <c r="I1025" s="176">
        <f t="shared" si="17"/>
        <v>0</v>
      </c>
      <c r="J1025" s="176">
        <f t="shared" si="18"/>
        <v>0</v>
      </c>
      <c r="K1025" s="176">
        <f t="shared" si="19"/>
        <v>0</v>
      </c>
      <c r="L1025" s="185">
        <v>2210104</v>
      </c>
    </row>
    <row r="1026" spans="1:12" s="170" customFormat="1" ht="20.25" customHeight="1">
      <c r="A1026" s="192"/>
      <c r="B1026" s="191" t="s">
        <v>1171</v>
      </c>
      <c r="C1026" s="175">
        <v>0</v>
      </c>
      <c r="D1026" s="175">
        <v>830</v>
      </c>
      <c r="E1026" s="175"/>
      <c r="F1026" s="175">
        <v>829</v>
      </c>
      <c r="G1026" s="175">
        <v>1252</v>
      </c>
      <c r="H1026" s="176">
        <f t="shared" si="16"/>
        <v>0</v>
      </c>
      <c r="I1026" s="176">
        <f t="shared" si="17"/>
        <v>1.508433734939759</v>
      </c>
      <c r="J1026" s="176">
        <f t="shared" si="18"/>
        <v>0</v>
      </c>
      <c r="K1026" s="176">
        <f t="shared" si="19"/>
        <v>1.5102533172496984</v>
      </c>
      <c r="L1026" s="185">
        <v>2210105</v>
      </c>
    </row>
    <row r="1027" spans="1:12" s="170" customFormat="1" ht="20.25" customHeight="1">
      <c r="A1027" s="192"/>
      <c r="B1027" s="191" t="s">
        <v>1172</v>
      </c>
      <c r="C1027" s="175">
        <v>0</v>
      </c>
      <c r="D1027" s="175">
        <v>100</v>
      </c>
      <c r="E1027" s="175"/>
      <c r="F1027" s="175">
        <v>100</v>
      </c>
      <c r="G1027" s="175">
        <v>0</v>
      </c>
      <c r="H1027" s="176">
        <f t="shared" si="16"/>
        <v>0</v>
      </c>
      <c r="I1027" s="176">
        <f t="shared" si="17"/>
        <v>0</v>
      </c>
      <c r="J1027" s="176">
        <f t="shared" si="18"/>
        <v>0</v>
      </c>
      <c r="K1027" s="176">
        <f t="shared" si="19"/>
        <v>0</v>
      </c>
      <c r="L1027" s="185">
        <v>2210106</v>
      </c>
    </row>
    <row r="1028" spans="1:12" s="170" customFormat="1" ht="20.25" customHeight="1">
      <c r="A1028" s="192"/>
      <c r="B1028" s="191" t="s">
        <v>1173</v>
      </c>
      <c r="C1028" s="175">
        <v>0</v>
      </c>
      <c r="D1028" s="175">
        <v>0</v>
      </c>
      <c r="E1028" s="175"/>
      <c r="F1028" s="175">
        <v>0</v>
      </c>
      <c r="G1028" s="175">
        <v>0</v>
      </c>
      <c r="H1028" s="176">
        <f t="shared" si="16"/>
        <v>0</v>
      </c>
      <c r="I1028" s="176">
        <f t="shared" si="17"/>
        <v>0</v>
      </c>
      <c r="J1028" s="176">
        <f t="shared" si="18"/>
        <v>0</v>
      </c>
      <c r="K1028" s="176">
        <f t="shared" si="19"/>
        <v>0</v>
      </c>
      <c r="L1028" s="185">
        <v>2210107</v>
      </c>
    </row>
    <row r="1029" spans="1:12" s="170" customFormat="1" ht="20.25" customHeight="1">
      <c r="A1029" s="192"/>
      <c r="B1029" s="191" t="s">
        <v>1174</v>
      </c>
      <c r="C1029" s="175">
        <v>0</v>
      </c>
      <c r="D1029" s="175">
        <v>340</v>
      </c>
      <c r="E1029" s="175"/>
      <c r="F1029" s="175">
        <v>338</v>
      </c>
      <c r="G1029" s="175">
        <v>0</v>
      </c>
      <c r="H1029" s="176">
        <f t="shared" si="16"/>
        <v>0</v>
      </c>
      <c r="I1029" s="176">
        <f t="shared" si="17"/>
        <v>0</v>
      </c>
      <c r="J1029" s="176">
        <f t="shared" si="18"/>
        <v>0</v>
      </c>
      <c r="K1029" s="176">
        <f t="shared" si="19"/>
        <v>0</v>
      </c>
      <c r="L1029" s="185">
        <v>2210108</v>
      </c>
    </row>
    <row r="1030" spans="1:12" s="170" customFormat="1" ht="20.25" customHeight="1">
      <c r="A1030" s="192"/>
      <c r="B1030" s="191" t="s">
        <v>1175</v>
      </c>
      <c r="C1030" s="175">
        <v>0</v>
      </c>
      <c r="D1030" s="175">
        <v>0</v>
      </c>
      <c r="E1030" s="175"/>
      <c r="F1030" s="175">
        <v>0</v>
      </c>
      <c r="G1030" s="175">
        <v>0</v>
      </c>
      <c r="H1030" s="176">
        <f t="shared" si="16"/>
        <v>0</v>
      </c>
      <c r="I1030" s="176">
        <f t="shared" si="17"/>
        <v>0</v>
      </c>
      <c r="J1030" s="176">
        <f t="shared" si="18"/>
        <v>0</v>
      </c>
      <c r="K1030" s="176">
        <f t="shared" si="19"/>
        <v>0</v>
      </c>
      <c r="L1030" s="185">
        <v>2210109</v>
      </c>
    </row>
    <row r="1031" spans="1:12" s="170" customFormat="1" ht="20.25" customHeight="1">
      <c r="A1031" s="192"/>
      <c r="B1031" s="191" t="s">
        <v>1176</v>
      </c>
      <c r="C1031" s="175">
        <v>0</v>
      </c>
      <c r="D1031" s="175">
        <v>0</v>
      </c>
      <c r="E1031" s="175"/>
      <c r="F1031" s="175">
        <v>1754</v>
      </c>
      <c r="G1031" s="175">
        <v>0</v>
      </c>
      <c r="H1031" s="176">
        <f t="shared" si="16"/>
        <v>0</v>
      </c>
      <c r="I1031" s="176">
        <f t="shared" si="17"/>
        <v>0</v>
      </c>
      <c r="J1031" s="176">
        <f t="shared" si="18"/>
        <v>0</v>
      </c>
      <c r="K1031" s="176">
        <f t="shared" si="19"/>
        <v>0</v>
      </c>
      <c r="L1031" s="185">
        <v>2210110</v>
      </c>
    </row>
    <row r="1032" spans="1:12" s="170" customFormat="1" ht="20.25" customHeight="1">
      <c r="A1032" s="192"/>
      <c r="B1032" s="191" t="s">
        <v>1177</v>
      </c>
      <c r="C1032" s="175">
        <v>0</v>
      </c>
      <c r="D1032" s="175">
        <v>1510</v>
      </c>
      <c r="E1032" s="175"/>
      <c r="F1032" s="175"/>
      <c r="G1032" s="175">
        <v>0</v>
      </c>
      <c r="H1032" s="176">
        <f t="shared" si="16"/>
        <v>0</v>
      </c>
      <c r="I1032" s="176">
        <f t="shared" si="17"/>
        <v>0</v>
      </c>
      <c r="J1032" s="176">
        <f t="shared" si="18"/>
        <v>0</v>
      </c>
      <c r="K1032" s="176">
        <f t="shared" si="19"/>
        <v>0</v>
      </c>
      <c r="L1032" s="185">
        <v>2210199</v>
      </c>
    </row>
    <row r="1033" spans="1:12" s="170" customFormat="1" ht="20.25" customHeight="1">
      <c r="A1033" s="192"/>
      <c r="B1033" s="191" t="s">
        <v>1178</v>
      </c>
      <c r="C1033" s="175">
        <v>0</v>
      </c>
      <c r="D1033" s="175">
        <v>5821</v>
      </c>
      <c r="E1033" s="175"/>
      <c r="F1033" s="175">
        <v>5317</v>
      </c>
      <c r="G1033" s="175">
        <v>5617</v>
      </c>
      <c r="H1033" s="176">
        <f t="shared" si="16"/>
        <v>0</v>
      </c>
      <c r="I1033" s="176">
        <f t="shared" si="17"/>
        <v>0.96495447517608657</v>
      </c>
      <c r="J1033" s="176">
        <f t="shared" si="18"/>
        <v>0</v>
      </c>
      <c r="K1033" s="176">
        <f t="shared" si="19"/>
        <v>1.0564227948091029</v>
      </c>
      <c r="L1033" s="185">
        <v>22102</v>
      </c>
    </row>
    <row r="1034" spans="1:12" s="170" customFormat="1" ht="20.25" customHeight="1">
      <c r="A1034" s="192"/>
      <c r="B1034" s="191" t="s">
        <v>1179</v>
      </c>
      <c r="C1034" s="175">
        <v>0</v>
      </c>
      <c r="D1034" s="175">
        <v>5821</v>
      </c>
      <c r="E1034" s="175"/>
      <c r="F1034" s="175">
        <v>5317</v>
      </c>
      <c r="G1034" s="175">
        <v>5617</v>
      </c>
      <c r="H1034" s="176">
        <f t="shared" si="16"/>
        <v>0</v>
      </c>
      <c r="I1034" s="176">
        <f t="shared" si="17"/>
        <v>0.96495447517608657</v>
      </c>
      <c r="J1034" s="176">
        <f t="shared" si="18"/>
        <v>0</v>
      </c>
      <c r="K1034" s="176">
        <f t="shared" si="19"/>
        <v>1.0564227948091029</v>
      </c>
      <c r="L1034" s="185">
        <v>2210201</v>
      </c>
    </row>
    <row r="1035" spans="1:12" s="170" customFormat="1" ht="20.25" customHeight="1">
      <c r="A1035" s="192"/>
      <c r="B1035" s="191" t="s">
        <v>1180</v>
      </c>
      <c r="C1035" s="175">
        <v>0</v>
      </c>
      <c r="D1035" s="175"/>
      <c r="E1035" s="175"/>
      <c r="F1035" s="175">
        <v>0</v>
      </c>
      <c r="G1035" s="175">
        <v>0</v>
      </c>
      <c r="H1035" s="176">
        <f t="shared" si="16"/>
        <v>0</v>
      </c>
      <c r="I1035" s="176">
        <f t="shared" si="17"/>
        <v>0</v>
      </c>
      <c r="J1035" s="176">
        <f t="shared" si="18"/>
        <v>0</v>
      </c>
      <c r="K1035" s="176">
        <f t="shared" si="19"/>
        <v>0</v>
      </c>
      <c r="L1035" s="185">
        <v>2210202</v>
      </c>
    </row>
    <row r="1036" spans="1:12" s="170" customFormat="1" ht="20.25" customHeight="1">
      <c r="A1036" s="192"/>
      <c r="B1036" s="191" t="s">
        <v>1181</v>
      </c>
      <c r="C1036" s="175">
        <v>0</v>
      </c>
      <c r="D1036" s="175"/>
      <c r="E1036" s="175"/>
      <c r="F1036" s="175">
        <v>0</v>
      </c>
      <c r="G1036" s="175">
        <v>0</v>
      </c>
      <c r="H1036" s="176">
        <f t="shared" si="16"/>
        <v>0</v>
      </c>
      <c r="I1036" s="176">
        <f t="shared" si="17"/>
        <v>0</v>
      </c>
      <c r="J1036" s="176">
        <f t="shared" si="18"/>
        <v>0</v>
      </c>
      <c r="K1036" s="176">
        <f t="shared" si="19"/>
        <v>0</v>
      </c>
      <c r="L1036" s="185">
        <v>2210203</v>
      </c>
    </row>
    <row r="1037" spans="1:12" s="170" customFormat="1" ht="20.25" customHeight="1">
      <c r="A1037" s="192"/>
      <c r="B1037" s="191" t="s">
        <v>1182</v>
      </c>
      <c r="C1037" s="175">
        <v>0</v>
      </c>
      <c r="D1037" s="175"/>
      <c r="E1037" s="175"/>
      <c r="F1037" s="175"/>
      <c r="G1037" s="175"/>
      <c r="H1037" s="176">
        <f t="shared" si="16"/>
        <v>0</v>
      </c>
      <c r="I1037" s="176">
        <f t="shared" si="17"/>
        <v>0</v>
      </c>
      <c r="J1037" s="176">
        <f t="shared" si="18"/>
        <v>0</v>
      </c>
      <c r="K1037" s="176">
        <f t="shared" si="19"/>
        <v>0</v>
      </c>
      <c r="L1037" s="185">
        <v>22103</v>
      </c>
    </row>
    <row r="1038" spans="1:12" s="170" customFormat="1" ht="20.25" customHeight="1">
      <c r="A1038" s="192"/>
      <c r="B1038" s="191" t="s">
        <v>1183</v>
      </c>
      <c r="C1038" s="175">
        <v>0</v>
      </c>
      <c r="D1038" s="175"/>
      <c r="E1038" s="175"/>
      <c r="F1038" s="175"/>
      <c r="G1038" s="175"/>
      <c r="H1038" s="176">
        <f t="shared" si="16"/>
        <v>0</v>
      </c>
      <c r="I1038" s="176">
        <f t="shared" si="17"/>
        <v>0</v>
      </c>
      <c r="J1038" s="176">
        <f t="shared" si="18"/>
        <v>0</v>
      </c>
      <c r="K1038" s="176">
        <f t="shared" si="19"/>
        <v>0</v>
      </c>
      <c r="L1038" s="185">
        <v>2210301</v>
      </c>
    </row>
    <row r="1039" spans="1:12" s="170" customFormat="1" ht="20.25" customHeight="1">
      <c r="A1039" s="192"/>
      <c r="B1039" s="191" t="s">
        <v>1184</v>
      </c>
      <c r="C1039" s="175">
        <v>0</v>
      </c>
      <c r="D1039" s="175"/>
      <c r="E1039" s="175"/>
      <c r="F1039" s="175"/>
      <c r="G1039" s="175"/>
      <c r="H1039" s="176">
        <f t="shared" si="16"/>
        <v>0</v>
      </c>
      <c r="I1039" s="176">
        <f t="shared" si="17"/>
        <v>0</v>
      </c>
      <c r="J1039" s="176">
        <f t="shared" si="18"/>
        <v>0</v>
      </c>
      <c r="K1039" s="176">
        <f t="shared" si="19"/>
        <v>0</v>
      </c>
      <c r="L1039" s="185">
        <v>2210302</v>
      </c>
    </row>
    <row r="1040" spans="1:12" s="170" customFormat="1" ht="20.25" customHeight="1">
      <c r="A1040" s="192"/>
      <c r="B1040" s="191" t="s">
        <v>1185</v>
      </c>
      <c r="C1040" s="175">
        <v>0</v>
      </c>
      <c r="D1040" s="175"/>
      <c r="E1040" s="175"/>
      <c r="F1040" s="175"/>
      <c r="G1040" s="175"/>
      <c r="H1040" s="176">
        <f t="shared" si="16"/>
        <v>0</v>
      </c>
      <c r="I1040" s="176">
        <f t="shared" si="17"/>
        <v>0</v>
      </c>
      <c r="J1040" s="176">
        <f t="shared" si="18"/>
        <v>0</v>
      </c>
      <c r="K1040" s="176">
        <f t="shared" si="19"/>
        <v>0</v>
      </c>
      <c r="L1040" s="185">
        <v>2210399</v>
      </c>
    </row>
    <row r="1041" spans="1:12" s="170" customFormat="1" ht="20.25" customHeight="1">
      <c r="A1041" s="190" t="s">
        <v>1186</v>
      </c>
      <c r="B1041" s="191" t="s">
        <v>327</v>
      </c>
      <c r="C1041" s="175">
        <v>0</v>
      </c>
      <c r="D1041" s="175">
        <v>190</v>
      </c>
      <c r="E1041" s="175"/>
      <c r="F1041" s="175">
        <v>184</v>
      </c>
      <c r="G1041" s="175">
        <v>156</v>
      </c>
      <c r="H1041" s="176">
        <f t="shared" si="16"/>
        <v>0</v>
      </c>
      <c r="I1041" s="176">
        <f t="shared" si="17"/>
        <v>0.82105263157894737</v>
      </c>
      <c r="J1041" s="176">
        <f t="shared" si="18"/>
        <v>0</v>
      </c>
      <c r="K1041" s="176">
        <f t="shared" si="19"/>
        <v>0.84782608695652173</v>
      </c>
      <c r="L1041" s="185">
        <v>222</v>
      </c>
    </row>
    <row r="1042" spans="1:12" s="170" customFormat="1" ht="20.25" customHeight="1">
      <c r="A1042" s="192"/>
      <c r="B1042" s="191" t="s">
        <v>1187</v>
      </c>
      <c r="C1042" s="175">
        <v>0</v>
      </c>
      <c r="D1042" s="175">
        <v>190</v>
      </c>
      <c r="E1042" s="175"/>
      <c r="F1042" s="175">
        <v>184</v>
      </c>
      <c r="G1042" s="175">
        <v>156</v>
      </c>
      <c r="H1042" s="176">
        <f t="shared" si="16"/>
        <v>0</v>
      </c>
      <c r="I1042" s="176">
        <f t="shared" si="17"/>
        <v>0.82105263157894737</v>
      </c>
      <c r="J1042" s="176">
        <f t="shared" si="18"/>
        <v>0</v>
      </c>
      <c r="K1042" s="176">
        <f t="shared" si="19"/>
        <v>0.84782608695652173</v>
      </c>
      <c r="L1042" s="185">
        <v>22201</v>
      </c>
    </row>
    <row r="1043" spans="1:12" s="170" customFormat="1" ht="20.25" customHeight="1">
      <c r="A1043" s="192"/>
      <c r="B1043" s="191" t="s">
        <v>362</v>
      </c>
      <c r="C1043" s="175">
        <v>0</v>
      </c>
      <c r="D1043" s="175">
        <v>0</v>
      </c>
      <c r="E1043" s="175"/>
      <c r="F1043" s="175">
        <v>0</v>
      </c>
      <c r="G1043" s="175">
        <v>0</v>
      </c>
      <c r="H1043" s="176">
        <f t="shared" si="16"/>
        <v>0</v>
      </c>
      <c r="I1043" s="176">
        <f t="shared" si="17"/>
        <v>0</v>
      </c>
      <c r="J1043" s="176">
        <f t="shared" si="18"/>
        <v>0</v>
      </c>
      <c r="K1043" s="176">
        <f t="shared" si="19"/>
        <v>0</v>
      </c>
      <c r="L1043" s="185">
        <v>2220101</v>
      </c>
    </row>
    <row r="1044" spans="1:12" s="170" customFormat="1" ht="20.25" customHeight="1">
      <c r="A1044" s="192"/>
      <c r="B1044" s="191" t="s">
        <v>363</v>
      </c>
      <c r="C1044" s="175">
        <v>0</v>
      </c>
      <c r="D1044" s="175">
        <v>0</v>
      </c>
      <c r="E1044" s="175"/>
      <c r="F1044" s="175">
        <v>0</v>
      </c>
      <c r="G1044" s="175">
        <v>4</v>
      </c>
      <c r="H1044" s="176">
        <f t="shared" si="16"/>
        <v>0</v>
      </c>
      <c r="I1044" s="176">
        <f t="shared" si="17"/>
        <v>0</v>
      </c>
      <c r="J1044" s="176">
        <f t="shared" si="18"/>
        <v>0</v>
      </c>
      <c r="K1044" s="176">
        <f t="shared" si="19"/>
        <v>0</v>
      </c>
      <c r="L1044" s="185">
        <v>2220102</v>
      </c>
    </row>
    <row r="1045" spans="1:12" s="170" customFormat="1" ht="20.25" customHeight="1">
      <c r="A1045" s="192"/>
      <c r="B1045" s="191" t="s">
        <v>364</v>
      </c>
      <c r="C1045" s="175">
        <v>0</v>
      </c>
      <c r="D1045" s="175">
        <v>0</v>
      </c>
      <c r="E1045" s="175"/>
      <c r="F1045" s="175">
        <v>0</v>
      </c>
      <c r="G1045" s="175">
        <v>0</v>
      </c>
      <c r="H1045" s="176">
        <f t="shared" si="16"/>
        <v>0</v>
      </c>
      <c r="I1045" s="176">
        <f t="shared" si="17"/>
        <v>0</v>
      </c>
      <c r="J1045" s="176">
        <f t="shared" si="18"/>
        <v>0</v>
      </c>
      <c r="K1045" s="176">
        <f t="shared" si="19"/>
        <v>0</v>
      </c>
      <c r="L1045" s="185">
        <v>2220103</v>
      </c>
    </row>
    <row r="1046" spans="1:12" s="170" customFormat="1" ht="20.25" customHeight="1">
      <c r="A1046" s="192"/>
      <c r="B1046" s="191" t="s">
        <v>1188</v>
      </c>
      <c r="C1046" s="175">
        <v>0</v>
      </c>
      <c r="D1046" s="175">
        <v>0</v>
      </c>
      <c r="E1046" s="175"/>
      <c r="F1046" s="175">
        <v>0</v>
      </c>
      <c r="G1046" s="175">
        <v>0</v>
      </c>
      <c r="H1046" s="176">
        <f t="shared" si="16"/>
        <v>0</v>
      </c>
      <c r="I1046" s="176">
        <f t="shared" si="17"/>
        <v>0</v>
      </c>
      <c r="J1046" s="176">
        <f t="shared" si="18"/>
        <v>0</v>
      </c>
      <c r="K1046" s="176">
        <f t="shared" si="19"/>
        <v>0</v>
      </c>
      <c r="L1046" s="185">
        <v>2220104</v>
      </c>
    </row>
    <row r="1047" spans="1:12" s="170" customFormat="1" ht="20.25" customHeight="1">
      <c r="A1047" s="192"/>
      <c r="B1047" s="191" t="s">
        <v>1189</v>
      </c>
      <c r="C1047" s="175">
        <v>0</v>
      </c>
      <c r="D1047" s="175">
        <v>1</v>
      </c>
      <c r="E1047" s="175"/>
      <c r="F1047" s="175">
        <v>1</v>
      </c>
      <c r="G1047" s="175">
        <v>1</v>
      </c>
      <c r="H1047" s="176">
        <f t="shared" si="16"/>
        <v>0</v>
      </c>
      <c r="I1047" s="176">
        <f t="shared" si="17"/>
        <v>1</v>
      </c>
      <c r="J1047" s="176">
        <f t="shared" si="18"/>
        <v>0</v>
      </c>
      <c r="K1047" s="176">
        <f t="shared" si="19"/>
        <v>1</v>
      </c>
      <c r="L1047" s="185">
        <v>2220105</v>
      </c>
    </row>
    <row r="1048" spans="1:12" s="170" customFormat="1" ht="20.25" customHeight="1">
      <c r="A1048" s="192"/>
      <c r="B1048" s="191" t="s">
        <v>1190</v>
      </c>
      <c r="C1048" s="175">
        <v>0</v>
      </c>
      <c r="D1048" s="175">
        <v>10</v>
      </c>
      <c r="E1048" s="175"/>
      <c r="F1048" s="175">
        <v>6</v>
      </c>
      <c r="G1048" s="175">
        <v>1</v>
      </c>
      <c r="H1048" s="176">
        <f t="shared" si="16"/>
        <v>0</v>
      </c>
      <c r="I1048" s="176">
        <f t="shared" si="17"/>
        <v>0.1</v>
      </c>
      <c r="J1048" s="176">
        <f t="shared" si="18"/>
        <v>0</v>
      </c>
      <c r="K1048" s="176">
        <f t="shared" si="19"/>
        <v>0.16666666666666666</v>
      </c>
      <c r="L1048" s="185">
        <v>2220106</v>
      </c>
    </row>
    <row r="1049" spans="1:12" s="170" customFormat="1" ht="20.25" customHeight="1">
      <c r="A1049" s="192"/>
      <c r="B1049" s="191" t="s">
        <v>1191</v>
      </c>
      <c r="C1049" s="175">
        <v>0</v>
      </c>
      <c r="D1049" s="175">
        <v>0</v>
      </c>
      <c r="E1049" s="175"/>
      <c r="F1049" s="175">
        <v>0</v>
      </c>
      <c r="G1049" s="175">
        <v>0</v>
      </c>
      <c r="H1049" s="176">
        <f t="shared" si="16"/>
        <v>0</v>
      </c>
      <c r="I1049" s="176">
        <f t="shared" si="17"/>
        <v>0</v>
      </c>
      <c r="J1049" s="176">
        <f t="shared" si="18"/>
        <v>0</v>
      </c>
      <c r="K1049" s="176">
        <f t="shared" si="19"/>
        <v>0</v>
      </c>
      <c r="L1049" s="185">
        <v>2220107</v>
      </c>
    </row>
    <row r="1050" spans="1:12" s="170" customFormat="1" ht="20.25" customHeight="1">
      <c r="A1050" s="192"/>
      <c r="B1050" s="191" t="s">
        <v>1192</v>
      </c>
      <c r="C1050" s="175">
        <v>0</v>
      </c>
      <c r="D1050" s="175">
        <v>3</v>
      </c>
      <c r="E1050" s="175"/>
      <c r="F1050" s="175">
        <v>3</v>
      </c>
      <c r="G1050" s="175">
        <v>3</v>
      </c>
      <c r="H1050" s="176">
        <f t="shared" si="16"/>
        <v>0</v>
      </c>
      <c r="I1050" s="176">
        <f t="shared" si="17"/>
        <v>1</v>
      </c>
      <c r="J1050" s="176">
        <f t="shared" si="18"/>
        <v>0</v>
      </c>
      <c r="K1050" s="176">
        <f t="shared" si="19"/>
        <v>1</v>
      </c>
      <c r="L1050" s="185">
        <v>2220112</v>
      </c>
    </row>
    <row r="1051" spans="1:12" s="170" customFormat="1" ht="20.25" customHeight="1">
      <c r="A1051" s="192"/>
      <c r="B1051" s="191" t="s">
        <v>1193</v>
      </c>
      <c r="C1051" s="175">
        <v>0</v>
      </c>
      <c r="D1051" s="175">
        <v>0</v>
      </c>
      <c r="E1051" s="175"/>
      <c r="F1051" s="175">
        <v>0</v>
      </c>
      <c r="G1051" s="175">
        <v>0</v>
      </c>
      <c r="H1051" s="176">
        <f t="shared" si="16"/>
        <v>0</v>
      </c>
      <c r="I1051" s="176">
        <f t="shared" si="17"/>
        <v>0</v>
      </c>
      <c r="J1051" s="176">
        <f t="shared" si="18"/>
        <v>0</v>
      </c>
      <c r="K1051" s="176">
        <f t="shared" si="19"/>
        <v>0</v>
      </c>
      <c r="L1051" s="185">
        <v>2220113</v>
      </c>
    </row>
    <row r="1052" spans="1:12" s="170" customFormat="1" ht="20.25" customHeight="1">
      <c r="A1052" s="192"/>
      <c r="B1052" s="191" t="s">
        <v>1194</v>
      </c>
      <c r="C1052" s="175">
        <v>0</v>
      </c>
      <c r="D1052" s="175">
        <v>0</v>
      </c>
      <c r="E1052" s="175"/>
      <c r="F1052" s="175">
        <v>0</v>
      </c>
      <c r="G1052" s="175">
        <v>0</v>
      </c>
      <c r="H1052" s="176">
        <f t="shared" si="16"/>
        <v>0</v>
      </c>
      <c r="I1052" s="176">
        <f t="shared" si="17"/>
        <v>0</v>
      </c>
      <c r="J1052" s="176">
        <f t="shared" si="18"/>
        <v>0</v>
      </c>
      <c r="K1052" s="176">
        <f t="shared" si="19"/>
        <v>0</v>
      </c>
      <c r="L1052" s="185">
        <v>2220114</v>
      </c>
    </row>
    <row r="1053" spans="1:12" s="170" customFormat="1" ht="20.25" customHeight="1">
      <c r="A1053" s="192"/>
      <c r="B1053" s="191" t="s">
        <v>1195</v>
      </c>
      <c r="C1053" s="175">
        <v>0</v>
      </c>
      <c r="D1053" s="175">
        <v>176</v>
      </c>
      <c r="E1053" s="175"/>
      <c r="F1053" s="175">
        <v>174</v>
      </c>
      <c r="G1053" s="175">
        <v>144</v>
      </c>
      <c r="H1053" s="176">
        <f t="shared" si="16"/>
        <v>0</v>
      </c>
      <c r="I1053" s="176">
        <f t="shared" si="17"/>
        <v>0.81818181818181823</v>
      </c>
      <c r="J1053" s="176">
        <f t="shared" si="18"/>
        <v>0</v>
      </c>
      <c r="K1053" s="176">
        <f t="shared" si="19"/>
        <v>0.82758620689655171</v>
      </c>
      <c r="L1053" s="185">
        <v>2220115</v>
      </c>
    </row>
    <row r="1054" spans="1:12" s="170" customFormat="1" ht="20.25" customHeight="1">
      <c r="A1054" s="192"/>
      <c r="B1054" s="191" t="s">
        <v>1196</v>
      </c>
      <c r="C1054" s="175">
        <v>0</v>
      </c>
      <c r="D1054" s="175">
        <v>0</v>
      </c>
      <c r="E1054" s="175"/>
      <c r="F1054" s="175">
        <v>0</v>
      </c>
      <c r="G1054" s="175">
        <v>0</v>
      </c>
      <c r="H1054" s="176">
        <f t="shared" si="16"/>
        <v>0</v>
      </c>
      <c r="I1054" s="176">
        <f t="shared" si="17"/>
        <v>0</v>
      </c>
      <c r="J1054" s="176">
        <f t="shared" si="18"/>
        <v>0</v>
      </c>
      <c r="K1054" s="176">
        <f t="shared" si="19"/>
        <v>0</v>
      </c>
      <c r="L1054" s="185">
        <v>2220118</v>
      </c>
    </row>
    <row r="1055" spans="1:12" s="170" customFormat="1" ht="20.25" customHeight="1">
      <c r="A1055" s="192"/>
      <c r="B1055" s="191" t="s">
        <v>1197</v>
      </c>
      <c r="C1055" s="175">
        <v>0</v>
      </c>
      <c r="D1055" s="175">
        <v>0</v>
      </c>
      <c r="E1055" s="175"/>
      <c r="F1055" s="175">
        <v>0</v>
      </c>
      <c r="G1055" s="175">
        <v>0</v>
      </c>
      <c r="H1055" s="176">
        <f t="shared" si="16"/>
        <v>0</v>
      </c>
      <c r="I1055" s="176">
        <f t="shared" si="17"/>
        <v>0</v>
      </c>
      <c r="J1055" s="176">
        <f t="shared" si="18"/>
        <v>0</v>
      </c>
      <c r="K1055" s="176">
        <f t="shared" si="19"/>
        <v>0</v>
      </c>
      <c r="L1055" s="185">
        <v>2220119</v>
      </c>
    </row>
    <row r="1056" spans="1:12" s="170" customFormat="1" ht="20.25" customHeight="1">
      <c r="A1056" s="192"/>
      <c r="B1056" s="191" t="s">
        <v>1198</v>
      </c>
      <c r="C1056" s="175">
        <v>0</v>
      </c>
      <c r="D1056" s="175">
        <v>0</v>
      </c>
      <c r="E1056" s="175"/>
      <c r="F1056" s="175">
        <v>0</v>
      </c>
      <c r="G1056" s="175">
        <v>0</v>
      </c>
      <c r="H1056" s="176">
        <f t="shared" si="16"/>
        <v>0</v>
      </c>
      <c r="I1056" s="176">
        <f t="shared" si="17"/>
        <v>0</v>
      </c>
      <c r="J1056" s="176">
        <f t="shared" si="18"/>
        <v>0</v>
      </c>
      <c r="K1056" s="176">
        <f t="shared" si="19"/>
        <v>0</v>
      </c>
      <c r="L1056" s="185">
        <v>2220120</v>
      </c>
    </row>
    <row r="1057" spans="1:12" s="170" customFormat="1" ht="20.25" customHeight="1">
      <c r="A1057" s="192"/>
      <c r="B1057" s="191" t="s">
        <v>1199</v>
      </c>
      <c r="C1057" s="175">
        <v>0</v>
      </c>
      <c r="D1057" s="175">
        <v>0</v>
      </c>
      <c r="E1057" s="175"/>
      <c r="F1057" s="175">
        <v>0</v>
      </c>
      <c r="G1057" s="175">
        <v>3</v>
      </c>
      <c r="H1057" s="176">
        <f t="shared" si="16"/>
        <v>0</v>
      </c>
      <c r="I1057" s="176">
        <f t="shared" si="17"/>
        <v>0</v>
      </c>
      <c r="J1057" s="176">
        <f t="shared" si="18"/>
        <v>0</v>
      </c>
      <c r="K1057" s="176">
        <f t="shared" si="19"/>
        <v>0</v>
      </c>
      <c r="L1057" s="185">
        <v>2220121</v>
      </c>
    </row>
    <row r="1058" spans="1:12" s="170" customFormat="1" ht="20.25" customHeight="1">
      <c r="A1058" s="192"/>
      <c r="B1058" s="191" t="s">
        <v>371</v>
      </c>
      <c r="C1058" s="175">
        <v>0</v>
      </c>
      <c r="D1058" s="175">
        <v>0</v>
      </c>
      <c r="E1058" s="175"/>
      <c r="F1058" s="175">
        <v>0</v>
      </c>
      <c r="G1058" s="175">
        <v>0</v>
      </c>
      <c r="H1058" s="176">
        <f t="shared" si="16"/>
        <v>0</v>
      </c>
      <c r="I1058" s="176">
        <f t="shared" si="17"/>
        <v>0</v>
      </c>
      <c r="J1058" s="176">
        <f t="shared" si="18"/>
        <v>0</v>
      </c>
      <c r="K1058" s="176">
        <f t="shared" si="19"/>
        <v>0</v>
      </c>
      <c r="L1058" s="185">
        <v>2220150</v>
      </c>
    </row>
    <row r="1059" spans="1:12" s="170" customFormat="1" ht="20.25" customHeight="1">
      <c r="A1059" s="192"/>
      <c r="B1059" s="191" t="s">
        <v>1200</v>
      </c>
      <c r="C1059" s="175">
        <v>0</v>
      </c>
      <c r="D1059" s="175">
        <v>0</v>
      </c>
      <c r="E1059" s="175"/>
      <c r="F1059" s="175">
        <v>0</v>
      </c>
      <c r="G1059" s="175">
        <v>0</v>
      </c>
      <c r="H1059" s="176">
        <f t="shared" si="16"/>
        <v>0</v>
      </c>
      <c r="I1059" s="176">
        <f t="shared" si="17"/>
        <v>0</v>
      </c>
      <c r="J1059" s="176">
        <f t="shared" si="18"/>
        <v>0</v>
      </c>
      <c r="K1059" s="176">
        <f t="shared" si="19"/>
        <v>0</v>
      </c>
      <c r="L1059" s="185">
        <v>2220199</v>
      </c>
    </row>
    <row r="1060" spans="1:12" s="170" customFormat="1" ht="20.25" customHeight="1">
      <c r="A1060" s="192"/>
      <c r="B1060" s="191" t="s">
        <v>1201</v>
      </c>
      <c r="C1060" s="175">
        <v>0</v>
      </c>
      <c r="D1060" s="175">
        <v>0</v>
      </c>
      <c r="E1060" s="175"/>
      <c r="F1060" s="175"/>
      <c r="G1060" s="175"/>
      <c r="H1060" s="176">
        <f t="shared" si="16"/>
        <v>0</v>
      </c>
      <c r="I1060" s="176">
        <f t="shared" si="17"/>
        <v>0</v>
      </c>
      <c r="J1060" s="176">
        <f t="shared" si="18"/>
        <v>0</v>
      </c>
      <c r="K1060" s="176">
        <f t="shared" si="19"/>
        <v>0</v>
      </c>
      <c r="L1060" s="185">
        <v>22203</v>
      </c>
    </row>
    <row r="1061" spans="1:12" s="170" customFormat="1" ht="20.25" customHeight="1">
      <c r="A1061" s="192"/>
      <c r="B1061" s="191" t="s">
        <v>1202</v>
      </c>
      <c r="C1061" s="175">
        <v>0</v>
      </c>
      <c r="D1061" s="175">
        <v>0</v>
      </c>
      <c r="E1061" s="175"/>
      <c r="F1061" s="175"/>
      <c r="G1061" s="175"/>
      <c r="H1061" s="176">
        <f t="shared" si="16"/>
        <v>0</v>
      </c>
      <c r="I1061" s="176">
        <f t="shared" si="17"/>
        <v>0</v>
      </c>
      <c r="J1061" s="176">
        <f t="shared" si="18"/>
        <v>0</v>
      </c>
      <c r="K1061" s="176">
        <f t="shared" si="19"/>
        <v>0</v>
      </c>
      <c r="L1061" s="185">
        <v>2220301</v>
      </c>
    </row>
    <row r="1062" spans="1:12" s="170" customFormat="1" ht="20.25" customHeight="1">
      <c r="A1062" s="192"/>
      <c r="B1062" s="191" t="s">
        <v>1203</v>
      </c>
      <c r="C1062" s="175">
        <v>0</v>
      </c>
      <c r="D1062" s="175">
        <v>0</v>
      </c>
      <c r="E1062" s="175"/>
      <c r="F1062" s="175"/>
      <c r="G1062" s="175"/>
      <c r="H1062" s="176">
        <f t="shared" si="16"/>
        <v>0</v>
      </c>
      <c r="I1062" s="176">
        <f t="shared" si="17"/>
        <v>0</v>
      </c>
      <c r="J1062" s="176">
        <f t="shared" si="18"/>
        <v>0</v>
      </c>
      <c r="K1062" s="176">
        <f t="shared" si="19"/>
        <v>0</v>
      </c>
      <c r="L1062" s="185">
        <v>2220303</v>
      </c>
    </row>
    <row r="1063" spans="1:12" s="170" customFormat="1" ht="20.25" customHeight="1">
      <c r="A1063" s="192"/>
      <c r="B1063" s="191" t="s">
        <v>1204</v>
      </c>
      <c r="C1063" s="175">
        <v>0</v>
      </c>
      <c r="D1063" s="175">
        <v>0</v>
      </c>
      <c r="E1063" s="175"/>
      <c r="F1063" s="175"/>
      <c r="G1063" s="175"/>
      <c r="H1063" s="176">
        <f t="shared" si="16"/>
        <v>0</v>
      </c>
      <c r="I1063" s="176">
        <f t="shared" si="17"/>
        <v>0</v>
      </c>
      <c r="J1063" s="176">
        <f t="shared" si="18"/>
        <v>0</v>
      </c>
      <c r="K1063" s="176">
        <f t="shared" si="19"/>
        <v>0</v>
      </c>
      <c r="L1063" s="185">
        <v>2220304</v>
      </c>
    </row>
    <row r="1064" spans="1:12" s="170" customFormat="1" ht="20.25" customHeight="1">
      <c r="A1064" s="192"/>
      <c r="B1064" s="191" t="s">
        <v>1205</v>
      </c>
      <c r="C1064" s="175">
        <v>0</v>
      </c>
      <c r="D1064" s="175">
        <v>0</v>
      </c>
      <c r="E1064" s="175"/>
      <c r="F1064" s="175"/>
      <c r="G1064" s="175"/>
      <c r="H1064" s="176">
        <f t="shared" si="16"/>
        <v>0</v>
      </c>
      <c r="I1064" s="176">
        <f t="shared" si="17"/>
        <v>0</v>
      </c>
      <c r="J1064" s="176">
        <f t="shared" si="18"/>
        <v>0</v>
      </c>
      <c r="K1064" s="176">
        <f t="shared" si="19"/>
        <v>0</v>
      </c>
      <c r="L1064" s="185">
        <v>2220305</v>
      </c>
    </row>
    <row r="1065" spans="1:12" s="170" customFormat="1" ht="20.25" customHeight="1">
      <c r="A1065" s="192"/>
      <c r="B1065" s="191" t="s">
        <v>1206</v>
      </c>
      <c r="C1065" s="175">
        <v>0</v>
      </c>
      <c r="D1065" s="175"/>
      <c r="E1065" s="175"/>
      <c r="F1065" s="175"/>
      <c r="G1065" s="175"/>
      <c r="H1065" s="176">
        <f t="shared" si="16"/>
        <v>0</v>
      </c>
      <c r="I1065" s="176">
        <f t="shared" si="17"/>
        <v>0</v>
      </c>
      <c r="J1065" s="176">
        <f t="shared" si="18"/>
        <v>0</v>
      </c>
      <c r="K1065" s="176">
        <f t="shared" si="19"/>
        <v>0</v>
      </c>
      <c r="L1065" s="185">
        <v>2220399</v>
      </c>
    </row>
    <row r="1066" spans="1:12" s="170" customFormat="1" ht="20.25" customHeight="1">
      <c r="A1066" s="192"/>
      <c r="B1066" s="191" t="s">
        <v>1207</v>
      </c>
      <c r="C1066" s="175">
        <v>0</v>
      </c>
      <c r="D1066" s="175"/>
      <c r="E1066" s="175"/>
      <c r="F1066" s="175"/>
      <c r="G1066" s="175"/>
      <c r="H1066" s="176">
        <f t="shared" si="16"/>
        <v>0</v>
      </c>
      <c r="I1066" s="176">
        <f t="shared" si="17"/>
        <v>0</v>
      </c>
      <c r="J1066" s="176">
        <f t="shared" si="18"/>
        <v>0</v>
      </c>
      <c r="K1066" s="176">
        <f t="shared" si="19"/>
        <v>0</v>
      </c>
      <c r="L1066" s="185">
        <v>22204</v>
      </c>
    </row>
    <row r="1067" spans="1:12" s="170" customFormat="1" ht="20.25" customHeight="1">
      <c r="A1067" s="192"/>
      <c r="B1067" s="191" t="s">
        <v>1208</v>
      </c>
      <c r="C1067" s="175">
        <v>0</v>
      </c>
      <c r="D1067" s="175"/>
      <c r="E1067" s="175"/>
      <c r="F1067" s="175"/>
      <c r="G1067" s="175"/>
      <c r="H1067" s="176">
        <f t="shared" si="16"/>
        <v>0</v>
      </c>
      <c r="I1067" s="176">
        <f t="shared" si="17"/>
        <v>0</v>
      </c>
      <c r="J1067" s="176">
        <f t="shared" si="18"/>
        <v>0</v>
      </c>
      <c r="K1067" s="176">
        <f t="shared" si="19"/>
        <v>0</v>
      </c>
      <c r="L1067" s="185">
        <v>2220401</v>
      </c>
    </row>
    <row r="1068" spans="1:12" s="170" customFormat="1" ht="20.25" customHeight="1">
      <c r="A1068" s="192"/>
      <c r="B1068" s="191" t="s">
        <v>1209</v>
      </c>
      <c r="C1068" s="175">
        <v>0</v>
      </c>
      <c r="D1068" s="175"/>
      <c r="E1068" s="175"/>
      <c r="F1068" s="175"/>
      <c r="G1068" s="175"/>
      <c r="H1068" s="176">
        <f t="shared" si="16"/>
        <v>0</v>
      </c>
      <c r="I1068" s="176">
        <f t="shared" si="17"/>
        <v>0</v>
      </c>
      <c r="J1068" s="176">
        <f t="shared" si="18"/>
        <v>0</v>
      </c>
      <c r="K1068" s="176">
        <f t="shared" si="19"/>
        <v>0</v>
      </c>
      <c r="L1068" s="185">
        <v>2220402</v>
      </c>
    </row>
    <row r="1069" spans="1:12" s="170" customFormat="1" ht="20.25" customHeight="1">
      <c r="A1069" s="192"/>
      <c r="B1069" s="191" t="s">
        <v>1210</v>
      </c>
      <c r="C1069" s="175">
        <v>0</v>
      </c>
      <c r="D1069" s="175"/>
      <c r="E1069" s="175"/>
      <c r="F1069" s="175"/>
      <c r="G1069" s="175"/>
      <c r="H1069" s="176">
        <f t="shared" si="16"/>
        <v>0</v>
      </c>
      <c r="I1069" s="176">
        <f t="shared" si="17"/>
        <v>0</v>
      </c>
      <c r="J1069" s="176">
        <f t="shared" si="18"/>
        <v>0</v>
      </c>
      <c r="K1069" s="176">
        <f t="shared" si="19"/>
        <v>0</v>
      </c>
      <c r="L1069" s="185">
        <v>2220403</v>
      </c>
    </row>
    <row r="1070" spans="1:12" s="170" customFormat="1" ht="20.25" customHeight="1">
      <c r="A1070" s="192"/>
      <c r="B1070" s="191" t="s">
        <v>1211</v>
      </c>
      <c r="C1070" s="175">
        <v>0</v>
      </c>
      <c r="D1070" s="175"/>
      <c r="E1070" s="175"/>
      <c r="F1070" s="175"/>
      <c r="G1070" s="175"/>
      <c r="H1070" s="176">
        <f t="shared" si="16"/>
        <v>0</v>
      </c>
      <c r="I1070" s="176">
        <f t="shared" si="17"/>
        <v>0</v>
      </c>
      <c r="J1070" s="176">
        <f t="shared" si="18"/>
        <v>0</v>
      </c>
      <c r="K1070" s="176">
        <f t="shared" si="19"/>
        <v>0</v>
      </c>
      <c r="L1070" s="185">
        <v>2220404</v>
      </c>
    </row>
    <row r="1071" spans="1:12" s="170" customFormat="1" ht="20.25" customHeight="1">
      <c r="A1071" s="192"/>
      <c r="B1071" s="191" t="s">
        <v>1212</v>
      </c>
      <c r="C1071" s="175">
        <v>0</v>
      </c>
      <c r="D1071" s="175"/>
      <c r="E1071" s="175"/>
      <c r="F1071" s="175"/>
      <c r="G1071" s="175"/>
      <c r="H1071" s="176">
        <f t="shared" si="16"/>
        <v>0</v>
      </c>
      <c r="I1071" s="176">
        <f t="shared" si="17"/>
        <v>0</v>
      </c>
      <c r="J1071" s="176">
        <f t="shared" si="18"/>
        <v>0</v>
      </c>
      <c r="K1071" s="176">
        <f t="shared" si="19"/>
        <v>0</v>
      </c>
      <c r="L1071" s="185">
        <v>2220499</v>
      </c>
    </row>
    <row r="1072" spans="1:12" s="170" customFormat="1" ht="20.25" customHeight="1">
      <c r="A1072" s="192"/>
      <c r="B1072" s="191" t="s">
        <v>1213</v>
      </c>
      <c r="C1072" s="175">
        <v>0</v>
      </c>
      <c r="D1072" s="175"/>
      <c r="E1072" s="175"/>
      <c r="F1072" s="175"/>
      <c r="G1072" s="175"/>
      <c r="H1072" s="176">
        <f t="shared" si="16"/>
        <v>0</v>
      </c>
      <c r="I1072" s="176">
        <f t="shared" si="17"/>
        <v>0</v>
      </c>
      <c r="J1072" s="176">
        <f t="shared" si="18"/>
        <v>0</v>
      </c>
      <c r="K1072" s="176">
        <f t="shared" si="19"/>
        <v>0</v>
      </c>
      <c r="L1072" s="185">
        <v>22205</v>
      </c>
    </row>
    <row r="1073" spans="1:12" s="170" customFormat="1" ht="20.25" customHeight="1">
      <c r="A1073" s="192"/>
      <c r="B1073" s="191" t="s">
        <v>1214</v>
      </c>
      <c r="C1073" s="175">
        <v>0</v>
      </c>
      <c r="D1073" s="175"/>
      <c r="E1073" s="175"/>
      <c r="F1073" s="175"/>
      <c r="G1073" s="175"/>
      <c r="H1073" s="176">
        <f t="shared" si="16"/>
        <v>0</v>
      </c>
      <c r="I1073" s="176">
        <f t="shared" si="17"/>
        <v>0</v>
      </c>
      <c r="J1073" s="176">
        <f t="shared" si="18"/>
        <v>0</v>
      </c>
      <c r="K1073" s="176">
        <f t="shared" si="19"/>
        <v>0</v>
      </c>
      <c r="L1073" s="185">
        <v>2220501</v>
      </c>
    </row>
    <row r="1074" spans="1:12" s="170" customFormat="1" ht="20.25" customHeight="1">
      <c r="A1074" s="192"/>
      <c r="B1074" s="191" t="s">
        <v>1215</v>
      </c>
      <c r="C1074" s="175">
        <v>0</v>
      </c>
      <c r="D1074" s="175"/>
      <c r="E1074" s="175"/>
      <c r="F1074" s="175"/>
      <c r="G1074" s="175"/>
      <c r="H1074" s="176">
        <f t="shared" si="16"/>
        <v>0</v>
      </c>
      <c r="I1074" s="176">
        <f t="shared" si="17"/>
        <v>0</v>
      </c>
      <c r="J1074" s="176">
        <f t="shared" si="18"/>
        <v>0</v>
      </c>
      <c r="K1074" s="176">
        <f t="shared" si="19"/>
        <v>0</v>
      </c>
      <c r="L1074" s="185">
        <v>2220502</v>
      </c>
    </row>
    <row r="1075" spans="1:12" s="170" customFormat="1" ht="20.25" customHeight="1">
      <c r="A1075" s="192"/>
      <c r="B1075" s="191" t="s">
        <v>1216</v>
      </c>
      <c r="C1075" s="175">
        <v>0</v>
      </c>
      <c r="D1075" s="175"/>
      <c r="E1075" s="175"/>
      <c r="F1075" s="175"/>
      <c r="G1075" s="175"/>
      <c r="H1075" s="176">
        <f t="shared" si="16"/>
        <v>0</v>
      </c>
      <c r="I1075" s="176">
        <f t="shared" si="17"/>
        <v>0</v>
      </c>
      <c r="J1075" s="176">
        <f t="shared" si="18"/>
        <v>0</v>
      </c>
      <c r="K1075" s="176">
        <f t="shared" si="19"/>
        <v>0</v>
      </c>
      <c r="L1075" s="185">
        <v>2220503</v>
      </c>
    </row>
    <row r="1076" spans="1:12" s="170" customFormat="1" ht="20.25" customHeight="1">
      <c r="A1076" s="192"/>
      <c r="B1076" s="191" t="s">
        <v>1217</v>
      </c>
      <c r="C1076" s="175">
        <v>0</v>
      </c>
      <c r="D1076" s="175"/>
      <c r="E1076" s="175"/>
      <c r="F1076" s="175"/>
      <c r="G1076" s="175"/>
      <c r="H1076" s="176">
        <f t="shared" si="16"/>
        <v>0</v>
      </c>
      <c r="I1076" s="176">
        <f t="shared" si="17"/>
        <v>0</v>
      </c>
      <c r="J1076" s="176">
        <f t="shared" si="18"/>
        <v>0</v>
      </c>
      <c r="K1076" s="176">
        <f t="shared" si="19"/>
        <v>0</v>
      </c>
      <c r="L1076" s="185">
        <v>2220504</v>
      </c>
    </row>
    <row r="1077" spans="1:12" s="170" customFormat="1" ht="20.25" customHeight="1">
      <c r="A1077" s="192"/>
      <c r="B1077" s="191" t="s">
        <v>1218</v>
      </c>
      <c r="C1077" s="175">
        <v>0</v>
      </c>
      <c r="D1077" s="175"/>
      <c r="E1077" s="175"/>
      <c r="F1077" s="175"/>
      <c r="G1077" s="175"/>
      <c r="H1077" s="176">
        <f t="shared" si="16"/>
        <v>0</v>
      </c>
      <c r="I1077" s="176">
        <f t="shared" si="17"/>
        <v>0</v>
      </c>
      <c r="J1077" s="176">
        <f t="shared" si="18"/>
        <v>0</v>
      </c>
      <c r="K1077" s="176">
        <f t="shared" si="19"/>
        <v>0</v>
      </c>
      <c r="L1077" s="185">
        <v>2220505</v>
      </c>
    </row>
    <row r="1078" spans="1:12" s="170" customFormat="1" ht="20.25" customHeight="1">
      <c r="A1078" s="192"/>
      <c r="B1078" s="191" t="s">
        <v>1219</v>
      </c>
      <c r="C1078" s="175">
        <v>0</v>
      </c>
      <c r="D1078" s="175"/>
      <c r="E1078" s="175"/>
      <c r="F1078" s="175"/>
      <c r="G1078" s="175"/>
      <c r="H1078" s="176">
        <f t="shared" si="16"/>
        <v>0</v>
      </c>
      <c r="I1078" s="176">
        <f t="shared" si="17"/>
        <v>0</v>
      </c>
      <c r="J1078" s="176">
        <f t="shared" si="18"/>
        <v>0</v>
      </c>
      <c r="K1078" s="176">
        <f t="shared" si="19"/>
        <v>0</v>
      </c>
      <c r="L1078" s="185">
        <v>2220506</v>
      </c>
    </row>
    <row r="1079" spans="1:12" s="170" customFormat="1" ht="20.25" customHeight="1">
      <c r="A1079" s="192"/>
      <c r="B1079" s="191" t="s">
        <v>1220</v>
      </c>
      <c r="C1079" s="175">
        <v>0</v>
      </c>
      <c r="D1079" s="175"/>
      <c r="E1079" s="175"/>
      <c r="F1079" s="175"/>
      <c r="G1079" s="175"/>
      <c r="H1079" s="176">
        <f t="shared" si="16"/>
        <v>0</v>
      </c>
      <c r="I1079" s="176">
        <f t="shared" si="17"/>
        <v>0</v>
      </c>
      <c r="J1079" s="176">
        <f t="shared" si="18"/>
        <v>0</v>
      </c>
      <c r="K1079" s="176">
        <f t="shared" si="19"/>
        <v>0</v>
      </c>
      <c r="L1079" s="185">
        <v>2220507</v>
      </c>
    </row>
    <row r="1080" spans="1:12" s="170" customFormat="1" ht="20.25" customHeight="1">
      <c r="A1080" s="192"/>
      <c r="B1080" s="191" t="s">
        <v>1221</v>
      </c>
      <c r="C1080" s="175">
        <v>0</v>
      </c>
      <c r="D1080" s="175"/>
      <c r="E1080" s="175"/>
      <c r="F1080" s="175"/>
      <c r="G1080" s="175"/>
      <c r="H1080" s="176">
        <f t="shared" si="16"/>
        <v>0</v>
      </c>
      <c r="I1080" s="176">
        <f t="shared" si="17"/>
        <v>0</v>
      </c>
      <c r="J1080" s="176">
        <f t="shared" si="18"/>
        <v>0</v>
      </c>
      <c r="K1080" s="176">
        <f t="shared" si="19"/>
        <v>0</v>
      </c>
      <c r="L1080" s="185">
        <v>2220508</v>
      </c>
    </row>
    <row r="1081" spans="1:12" s="170" customFormat="1" ht="20.25" customHeight="1">
      <c r="A1081" s="192"/>
      <c r="B1081" s="191" t="s">
        <v>1222</v>
      </c>
      <c r="C1081" s="175">
        <v>0</v>
      </c>
      <c r="D1081" s="175"/>
      <c r="E1081" s="175"/>
      <c r="F1081" s="175"/>
      <c r="G1081" s="175"/>
      <c r="H1081" s="176">
        <f t="shared" si="16"/>
        <v>0</v>
      </c>
      <c r="I1081" s="176">
        <f t="shared" si="17"/>
        <v>0</v>
      </c>
      <c r="J1081" s="176">
        <f t="shared" si="18"/>
        <v>0</v>
      </c>
      <c r="K1081" s="176">
        <f t="shared" si="19"/>
        <v>0</v>
      </c>
      <c r="L1081" s="185">
        <v>2220509</v>
      </c>
    </row>
    <row r="1082" spans="1:12" s="170" customFormat="1" ht="20.25" customHeight="1">
      <c r="A1082" s="192"/>
      <c r="B1082" s="191" t="s">
        <v>1223</v>
      </c>
      <c r="C1082" s="175">
        <v>0</v>
      </c>
      <c r="D1082" s="175"/>
      <c r="E1082" s="175"/>
      <c r="F1082" s="175"/>
      <c r="G1082" s="175"/>
      <c r="H1082" s="176">
        <f t="shared" si="16"/>
        <v>0</v>
      </c>
      <c r="I1082" s="176">
        <f t="shared" si="17"/>
        <v>0</v>
      </c>
      <c r="J1082" s="176">
        <f t="shared" si="18"/>
        <v>0</v>
      </c>
      <c r="K1082" s="176">
        <f t="shared" si="19"/>
        <v>0</v>
      </c>
      <c r="L1082" s="185">
        <v>2220510</v>
      </c>
    </row>
    <row r="1083" spans="1:12" s="170" customFormat="1" ht="20.25" customHeight="1">
      <c r="A1083" s="192"/>
      <c r="B1083" s="191" t="s">
        <v>1224</v>
      </c>
      <c r="C1083" s="175">
        <v>0</v>
      </c>
      <c r="D1083" s="175"/>
      <c r="E1083" s="175"/>
      <c r="F1083" s="175"/>
      <c r="G1083" s="175"/>
      <c r="H1083" s="176">
        <f t="shared" si="16"/>
        <v>0</v>
      </c>
      <c r="I1083" s="176">
        <f t="shared" si="17"/>
        <v>0</v>
      </c>
      <c r="J1083" s="176">
        <f t="shared" si="18"/>
        <v>0</v>
      </c>
      <c r="K1083" s="176">
        <f t="shared" si="19"/>
        <v>0</v>
      </c>
      <c r="L1083" s="185">
        <v>2220511</v>
      </c>
    </row>
    <row r="1084" spans="1:12" s="170" customFormat="1" ht="20.25" customHeight="1">
      <c r="A1084" s="192"/>
      <c r="B1084" s="191" t="s">
        <v>1225</v>
      </c>
      <c r="C1084" s="175">
        <v>0</v>
      </c>
      <c r="D1084" s="175"/>
      <c r="E1084" s="175"/>
      <c r="F1084" s="175"/>
      <c r="G1084" s="175"/>
      <c r="H1084" s="176">
        <f t="shared" si="16"/>
        <v>0</v>
      </c>
      <c r="I1084" s="176">
        <f t="shared" si="17"/>
        <v>0</v>
      </c>
      <c r="J1084" s="176">
        <f t="shared" si="18"/>
        <v>0</v>
      </c>
      <c r="K1084" s="176">
        <f t="shared" si="19"/>
        <v>0</v>
      </c>
      <c r="L1084" s="185">
        <v>2220599</v>
      </c>
    </row>
    <row r="1085" spans="1:12" s="170" customFormat="1" ht="20.25" customHeight="1">
      <c r="A1085" s="190" t="s">
        <v>1226</v>
      </c>
      <c r="B1085" s="191" t="s">
        <v>328</v>
      </c>
      <c r="C1085" s="175">
        <v>0</v>
      </c>
      <c r="D1085" s="175">
        <v>1230</v>
      </c>
      <c r="E1085" s="175"/>
      <c r="F1085" s="175">
        <v>1194</v>
      </c>
      <c r="G1085" s="175">
        <v>1572</v>
      </c>
      <c r="H1085" s="176">
        <f t="shared" si="16"/>
        <v>0</v>
      </c>
      <c r="I1085" s="176">
        <f t="shared" si="17"/>
        <v>1.2780487804878049</v>
      </c>
      <c r="J1085" s="176">
        <f t="shared" si="18"/>
        <v>0</v>
      </c>
      <c r="K1085" s="176">
        <f t="shared" si="19"/>
        <v>1.3165829145728642</v>
      </c>
      <c r="L1085" s="185">
        <v>224</v>
      </c>
    </row>
    <row r="1086" spans="1:12" s="170" customFormat="1" ht="20.25" customHeight="1">
      <c r="A1086" s="192"/>
      <c r="B1086" s="191" t="s">
        <v>1227</v>
      </c>
      <c r="C1086" s="175">
        <v>0</v>
      </c>
      <c r="D1086" s="175">
        <v>581</v>
      </c>
      <c r="E1086" s="175"/>
      <c r="F1086" s="175">
        <v>332</v>
      </c>
      <c r="G1086" s="175">
        <v>503</v>
      </c>
      <c r="H1086" s="176">
        <f t="shared" si="16"/>
        <v>0</v>
      </c>
      <c r="I1086" s="176">
        <f t="shared" si="17"/>
        <v>0.86574870912220314</v>
      </c>
      <c r="J1086" s="176">
        <f t="shared" si="18"/>
        <v>0</v>
      </c>
      <c r="K1086" s="176">
        <f t="shared" si="19"/>
        <v>1.5150602409638554</v>
      </c>
      <c r="L1086" s="185">
        <v>22401</v>
      </c>
    </row>
    <row r="1087" spans="1:12" s="170" customFormat="1" ht="20.25" customHeight="1">
      <c r="A1087" s="192"/>
      <c r="B1087" s="191" t="s">
        <v>362</v>
      </c>
      <c r="C1087" s="175">
        <v>0</v>
      </c>
      <c r="D1087" s="175">
        <v>277</v>
      </c>
      <c r="E1087" s="175"/>
      <c r="F1087" s="175">
        <v>247</v>
      </c>
      <c r="G1087" s="175">
        <v>290</v>
      </c>
      <c r="H1087" s="176">
        <f t="shared" si="16"/>
        <v>0</v>
      </c>
      <c r="I1087" s="176">
        <f t="shared" si="17"/>
        <v>1.0469314079422383</v>
      </c>
      <c r="J1087" s="176">
        <f t="shared" si="18"/>
        <v>0</v>
      </c>
      <c r="K1087" s="176">
        <f t="shared" si="19"/>
        <v>1.1740890688259109</v>
      </c>
      <c r="L1087" s="185">
        <v>2240101</v>
      </c>
    </row>
    <row r="1088" spans="1:12" s="170" customFormat="1" ht="20.25" customHeight="1">
      <c r="A1088" s="192"/>
      <c r="B1088" s="191" t="s">
        <v>363</v>
      </c>
      <c r="C1088" s="175">
        <v>0</v>
      </c>
      <c r="D1088" s="175">
        <v>53</v>
      </c>
      <c r="E1088" s="175"/>
      <c r="F1088" s="175">
        <v>37</v>
      </c>
      <c r="G1088" s="175">
        <v>16</v>
      </c>
      <c r="H1088" s="176">
        <f t="shared" si="16"/>
        <v>0</v>
      </c>
      <c r="I1088" s="176">
        <f t="shared" si="17"/>
        <v>0.30188679245283018</v>
      </c>
      <c r="J1088" s="176">
        <f t="shared" si="18"/>
        <v>0</v>
      </c>
      <c r="K1088" s="176">
        <f t="shared" si="19"/>
        <v>0.43243243243243246</v>
      </c>
      <c r="L1088" s="185">
        <v>2240102</v>
      </c>
    </row>
    <row r="1089" spans="1:12" s="170" customFormat="1" ht="20.25" customHeight="1">
      <c r="A1089" s="192"/>
      <c r="B1089" s="191" t="s">
        <v>364</v>
      </c>
      <c r="C1089" s="175">
        <v>0</v>
      </c>
      <c r="D1089" s="175">
        <v>0</v>
      </c>
      <c r="E1089" s="175"/>
      <c r="F1089" s="175">
        <v>0</v>
      </c>
      <c r="G1089" s="175">
        <v>0</v>
      </c>
      <c r="H1089" s="176">
        <f t="shared" si="16"/>
        <v>0</v>
      </c>
      <c r="I1089" s="176">
        <f t="shared" si="17"/>
        <v>0</v>
      </c>
      <c r="J1089" s="176">
        <f t="shared" si="18"/>
        <v>0</v>
      </c>
      <c r="K1089" s="176">
        <f t="shared" si="19"/>
        <v>0</v>
      </c>
      <c r="L1089" s="185">
        <v>2240103</v>
      </c>
    </row>
    <row r="1090" spans="1:12" s="170" customFormat="1" ht="20.25" customHeight="1">
      <c r="A1090" s="192"/>
      <c r="B1090" s="191" t="s">
        <v>1228</v>
      </c>
      <c r="C1090" s="175">
        <v>0</v>
      </c>
      <c r="D1090" s="175">
        <v>220</v>
      </c>
      <c r="E1090" s="175"/>
      <c r="F1090" s="175">
        <v>17</v>
      </c>
      <c r="G1090" s="175">
        <v>18</v>
      </c>
      <c r="H1090" s="176">
        <f t="shared" si="16"/>
        <v>0</v>
      </c>
      <c r="I1090" s="176">
        <f t="shared" si="17"/>
        <v>8.1818181818181818E-2</v>
      </c>
      <c r="J1090" s="176">
        <f t="shared" si="18"/>
        <v>0</v>
      </c>
      <c r="K1090" s="176">
        <f t="shared" si="19"/>
        <v>1.0588235294117647</v>
      </c>
      <c r="L1090" s="185">
        <v>2240104</v>
      </c>
    </row>
    <row r="1091" spans="1:12" s="170" customFormat="1" ht="20.25" customHeight="1">
      <c r="A1091" s="192"/>
      <c r="B1091" s="191" t="s">
        <v>1229</v>
      </c>
      <c r="C1091" s="175">
        <v>0</v>
      </c>
      <c r="D1091" s="175">
        <v>0</v>
      </c>
      <c r="E1091" s="175"/>
      <c r="F1091" s="175">
        <v>0</v>
      </c>
      <c r="G1091" s="175">
        <v>0</v>
      </c>
      <c r="H1091" s="176">
        <f t="shared" si="16"/>
        <v>0</v>
      </c>
      <c r="I1091" s="176">
        <f t="shared" si="17"/>
        <v>0</v>
      </c>
      <c r="J1091" s="176">
        <f t="shared" si="18"/>
        <v>0</v>
      </c>
      <c r="K1091" s="176">
        <f t="shared" si="19"/>
        <v>0</v>
      </c>
      <c r="L1091" s="185">
        <v>2240105</v>
      </c>
    </row>
    <row r="1092" spans="1:12" s="170" customFormat="1" ht="20.25" customHeight="1">
      <c r="A1092" s="192"/>
      <c r="B1092" s="191" t="s">
        <v>1230</v>
      </c>
      <c r="C1092" s="175">
        <v>0</v>
      </c>
      <c r="D1092" s="175">
        <v>31</v>
      </c>
      <c r="E1092" s="175"/>
      <c r="F1092" s="175">
        <v>31</v>
      </c>
      <c r="G1092" s="175">
        <v>14</v>
      </c>
      <c r="H1092" s="176">
        <f t="shared" si="16"/>
        <v>0</v>
      </c>
      <c r="I1092" s="176">
        <f t="shared" si="17"/>
        <v>0.45161290322580644</v>
      </c>
      <c r="J1092" s="176">
        <f t="shared" si="18"/>
        <v>0</v>
      </c>
      <c r="K1092" s="176">
        <f t="shared" si="19"/>
        <v>0.45161290322580644</v>
      </c>
      <c r="L1092" s="185">
        <v>2240106</v>
      </c>
    </row>
    <row r="1093" spans="1:12" s="170" customFormat="1" ht="20.25" customHeight="1">
      <c r="A1093" s="192"/>
      <c r="B1093" s="191" t="s">
        <v>1231</v>
      </c>
      <c r="C1093" s="175">
        <v>0</v>
      </c>
      <c r="D1093" s="175">
        <v>0</v>
      </c>
      <c r="E1093" s="175"/>
      <c r="F1093" s="175">
        <v>0</v>
      </c>
      <c r="G1093" s="175">
        <v>150</v>
      </c>
      <c r="H1093" s="176">
        <f t="shared" si="16"/>
        <v>0</v>
      </c>
      <c r="I1093" s="176">
        <f t="shared" si="17"/>
        <v>0</v>
      </c>
      <c r="J1093" s="176">
        <f t="shared" si="18"/>
        <v>0</v>
      </c>
      <c r="K1093" s="176">
        <f t="shared" si="19"/>
        <v>0</v>
      </c>
      <c r="L1093" s="185">
        <v>2240108</v>
      </c>
    </row>
    <row r="1094" spans="1:12" s="170" customFormat="1" ht="20.25" customHeight="1">
      <c r="A1094" s="192"/>
      <c r="B1094" s="191" t="s">
        <v>1232</v>
      </c>
      <c r="C1094" s="175">
        <v>0</v>
      </c>
      <c r="D1094" s="175">
        <v>0</v>
      </c>
      <c r="E1094" s="175"/>
      <c r="F1094" s="175">
        <v>0</v>
      </c>
      <c r="G1094" s="175">
        <v>15</v>
      </c>
      <c r="H1094" s="176">
        <f t="shared" si="16"/>
        <v>0</v>
      </c>
      <c r="I1094" s="176">
        <f t="shared" si="17"/>
        <v>0</v>
      </c>
      <c r="J1094" s="176">
        <f t="shared" si="18"/>
        <v>0</v>
      </c>
      <c r="K1094" s="176">
        <f t="shared" si="19"/>
        <v>0</v>
      </c>
      <c r="L1094" s="185">
        <v>2240109</v>
      </c>
    </row>
    <row r="1095" spans="1:12" s="170" customFormat="1" ht="20.25" customHeight="1">
      <c r="A1095" s="192"/>
      <c r="B1095" s="191" t="s">
        <v>371</v>
      </c>
      <c r="C1095" s="175">
        <v>0</v>
      </c>
      <c r="D1095" s="175">
        <v>0</v>
      </c>
      <c r="E1095" s="175"/>
      <c r="F1095" s="175">
        <v>0</v>
      </c>
      <c r="G1095" s="175">
        <v>0</v>
      </c>
      <c r="H1095" s="176">
        <f t="shared" si="16"/>
        <v>0</v>
      </c>
      <c r="I1095" s="176">
        <f t="shared" si="17"/>
        <v>0</v>
      </c>
      <c r="J1095" s="176">
        <f t="shared" si="18"/>
        <v>0</v>
      </c>
      <c r="K1095" s="176">
        <f t="shared" si="19"/>
        <v>0</v>
      </c>
      <c r="L1095" s="185">
        <v>2240150</v>
      </c>
    </row>
    <row r="1096" spans="1:12" s="170" customFormat="1" ht="20.25" customHeight="1">
      <c r="A1096" s="192"/>
      <c r="B1096" s="191" t="s">
        <v>1233</v>
      </c>
      <c r="C1096" s="175">
        <v>0</v>
      </c>
      <c r="D1096" s="175">
        <v>0</v>
      </c>
      <c r="E1096" s="175"/>
      <c r="F1096" s="175">
        <v>0</v>
      </c>
      <c r="G1096" s="175">
        <v>0</v>
      </c>
      <c r="H1096" s="176">
        <f t="shared" si="16"/>
        <v>0</v>
      </c>
      <c r="I1096" s="176">
        <f t="shared" si="17"/>
        <v>0</v>
      </c>
      <c r="J1096" s="176">
        <f t="shared" si="18"/>
        <v>0</v>
      </c>
      <c r="K1096" s="176">
        <f t="shared" si="19"/>
        <v>0</v>
      </c>
      <c r="L1096" s="185">
        <v>2240199</v>
      </c>
    </row>
    <row r="1097" spans="1:12" s="170" customFormat="1" ht="20.25" customHeight="1">
      <c r="A1097" s="192"/>
      <c r="B1097" s="191" t="s">
        <v>1234</v>
      </c>
      <c r="C1097" s="175">
        <v>0</v>
      </c>
      <c r="D1097" s="175">
        <v>320</v>
      </c>
      <c r="E1097" s="175"/>
      <c r="F1097" s="175">
        <v>606</v>
      </c>
      <c r="G1097" s="175">
        <v>320</v>
      </c>
      <c r="H1097" s="176">
        <f t="shared" si="16"/>
        <v>0</v>
      </c>
      <c r="I1097" s="176">
        <f t="shared" si="17"/>
        <v>1</v>
      </c>
      <c r="J1097" s="176">
        <f t="shared" si="18"/>
        <v>0</v>
      </c>
      <c r="K1097" s="176">
        <f t="shared" si="19"/>
        <v>0.528052805280528</v>
      </c>
      <c r="L1097" s="185">
        <v>22402</v>
      </c>
    </row>
    <row r="1098" spans="1:12" s="170" customFormat="1" ht="20.25" customHeight="1">
      <c r="A1098" s="192"/>
      <c r="B1098" s="191" t="s">
        <v>362</v>
      </c>
      <c r="C1098" s="175">
        <v>0</v>
      </c>
      <c r="D1098" s="175">
        <v>158</v>
      </c>
      <c r="E1098" s="175"/>
      <c r="F1098" s="175">
        <v>244</v>
      </c>
      <c r="G1098" s="175">
        <v>320</v>
      </c>
      <c r="H1098" s="176">
        <f t="shared" si="16"/>
        <v>0</v>
      </c>
      <c r="I1098" s="176">
        <f t="shared" si="17"/>
        <v>2.0253164556962027</v>
      </c>
      <c r="J1098" s="176">
        <f t="shared" si="18"/>
        <v>0</v>
      </c>
      <c r="K1098" s="176">
        <f t="shared" si="19"/>
        <v>1.3114754098360655</v>
      </c>
      <c r="L1098" s="185">
        <v>2240201</v>
      </c>
    </row>
    <row r="1099" spans="1:12" s="170" customFormat="1" ht="20.25" customHeight="1">
      <c r="A1099" s="192"/>
      <c r="B1099" s="191" t="s">
        <v>363</v>
      </c>
      <c r="C1099" s="175">
        <v>0</v>
      </c>
      <c r="D1099" s="175">
        <v>162</v>
      </c>
      <c r="E1099" s="175"/>
      <c r="F1099" s="175">
        <v>362</v>
      </c>
      <c r="G1099" s="175">
        <v>0</v>
      </c>
      <c r="H1099" s="176">
        <f t="shared" si="16"/>
        <v>0</v>
      </c>
      <c r="I1099" s="176">
        <f t="shared" si="17"/>
        <v>0</v>
      </c>
      <c r="J1099" s="176">
        <f t="shared" si="18"/>
        <v>0</v>
      </c>
      <c r="K1099" s="176">
        <f t="shared" si="19"/>
        <v>0</v>
      </c>
      <c r="L1099" s="185">
        <v>2240202</v>
      </c>
    </row>
    <row r="1100" spans="1:12" s="170" customFormat="1" ht="20.25" customHeight="1">
      <c r="A1100" s="192"/>
      <c r="B1100" s="191" t="s">
        <v>364</v>
      </c>
      <c r="C1100" s="175">
        <v>0</v>
      </c>
      <c r="D1100" s="175"/>
      <c r="E1100" s="175"/>
      <c r="F1100" s="175">
        <v>0</v>
      </c>
      <c r="G1100" s="175">
        <v>0</v>
      </c>
      <c r="H1100" s="176">
        <f t="shared" si="16"/>
        <v>0</v>
      </c>
      <c r="I1100" s="176">
        <f t="shared" si="17"/>
        <v>0</v>
      </c>
      <c r="J1100" s="176">
        <f t="shared" si="18"/>
        <v>0</v>
      </c>
      <c r="K1100" s="176">
        <f t="shared" si="19"/>
        <v>0</v>
      </c>
      <c r="L1100" s="185">
        <v>2240203</v>
      </c>
    </row>
    <row r="1101" spans="1:12" s="170" customFormat="1" ht="20.25" customHeight="1">
      <c r="A1101" s="192"/>
      <c r="B1101" s="191" t="s">
        <v>1235</v>
      </c>
      <c r="C1101" s="175">
        <v>0</v>
      </c>
      <c r="D1101" s="175"/>
      <c r="E1101" s="175"/>
      <c r="F1101" s="175">
        <v>0</v>
      </c>
      <c r="G1101" s="175">
        <v>0</v>
      </c>
      <c r="H1101" s="176">
        <f t="shared" si="16"/>
        <v>0</v>
      </c>
      <c r="I1101" s="176">
        <f t="shared" si="17"/>
        <v>0</v>
      </c>
      <c r="J1101" s="176">
        <f t="shared" si="18"/>
        <v>0</v>
      </c>
      <c r="K1101" s="176">
        <f t="shared" si="19"/>
        <v>0</v>
      </c>
      <c r="L1101" s="185">
        <v>2240204</v>
      </c>
    </row>
    <row r="1102" spans="1:12" s="170" customFormat="1" ht="20.25" customHeight="1">
      <c r="A1102" s="192"/>
      <c r="B1102" s="191" t="s">
        <v>371</v>
      </c>
      <c r="C1102" s="175">
        <v>0</v>
      </c>
      <c r="D1102" s="175"/>
      <c r="E1102" s="175"/>
      <c r="F1102" s="175">
        <v>0</v>
      </c>
      <c r="G1102" s="175">
        <v>0</v>
      </c>
      <c r="H1102" s="176">
        <f t="shared" si="16"/>
        <v>0</v>
      </c>
      <c r="I1102" s="176">
        <f t="shared" si="17"/>
        <v>0</v>
      </c>
      <c r="J1102" s="176">
        <f t="shared" si="18"/>
        <v>0</v>
      </c>
      <c r="K1102" s="176">
        <f t="shared" si="19"/>
        <v>0</v>
      </c>
      <c r="L1102" s="185">
        <v>2240250</v>
      </c>
    </row>
    <row r="1103" spans="1:12" s="170" customFormat="1" ht="20.25" customHeight="1">
      <c r="A1103" s="192"/>
      <c r="B1103" s="191" t="s">
        <v>1236</v>
      </c>
      <c r="C1103" s="175">
        <v>0</v>
      </c>
      <c r="D1103" s="175"/>
      <c r="E1103" s="175"/>
      <c r="F1103" s="175"/>
      <c r="G1103" s="175">
        <v>0</v>
      </c>
      <c r="H1103" s="176">
        <f t="shared" si="16"/>
        <v>0</v>
      </c>
      <c r="I1103" s="176">
        <f t="shared" si="17"/>
        <v>0</v>
      </c>
      <c r="J1103" s="176">
        <f t="shared" si="18"/>
        <v>0</v>
      </c>
      <c r="K1103" s="176">
        <f t="shared" si="19"/>
        <v>0</v>
      </c>
      <c r="L1103" s="185">
        <v>2240299</v>
      </c>
    </row>
    <row r="1104" spans="1:12" s="170" customFormat="1" ht="20.25" customHeight="1">
      <c r="A1104" s="192"/>
      <c r="B1104" s="191" t="s">
        <v>1237</v>
      </c>
      <c r="C1104" s="175">
        <v>0</v>
      </c>
      <c r="D1104" s="175"/>
      <c r="E1104" s="175"/>
      <c r="F1104" s="175"/>
      <c r="G1104" s="175"/>
      <c r="H1104" s="176">
        <f t="shared" si="16"/>
        <v>0</v>
      </c>
      <c r="I1104" s="176">
        <f t="shared" si="17"/>
        <v>0</v>
      </c>
      <c r="J1104" s="176">
        <f t="shared" si="18"/>
        <v>0</v>
      </c>
      <c r="K1104" s="176">
        <f t="shared" si="19"/>
        <v>0</v>
      </c>
      <c r="L1104" s="185">
        <v>22404</v>
      </c>
    </row>
    <row r="1105" spans="1:12" s="170" customFormat="1" ht="20.25" customHeight="1">
      <c r="A1105" s="192"/>
      <c r="B1105" s="191" t="s">
        <v>362</v>
      </c>
      <c r="C1105" s="175">
        <v>0</v>
      </c>
      <c r="D1105" s="175"/>
      <c r="E1105" s="175"/>
      <c r="F1105" s="175"/>
      <c r="G1105" s="175"/>
      <c r="H1105" s="176">
        <f t="shared" si="16"/>
        <v>0</v>
      </c>
      <c r="I1105" s="176">
        <f t="shared" si="17"/>
        <v>0</v>
      </c>
      <c r="J1105" s="176">
        <f t="shared" si="18"/>
        <v>0</v>
      </c>
      <c r="K1105" s="176">
        <f t="shared" si="19"/>
        <v>0</v>
      </c>
      <c r="L1105" s="185">
        <v>2240401</v>
      </c>
    </row>
    <row r="1106" spans="1:12" s="170" customFormat="1" ht="20.25" customHeight="1">
      <c r="A1106" s="192"/>
      <c r="B1106" s="191" t="s">
        <v>363</v>
      </c>
      <c r="C1106" s="175">
        <v>0</v>
      </c>
      <c r="D1106" s="175"/>
      <c r="E1106" s="175"/>
      <c r="F1106" s="175"/>
      <c r="G1106" s="175"/>
      <c r="H1106" s="176">
        <f t="shared" si="16"/>
        <v>0</v>
      </c>
      <c r="I1106" s="176">
        <f t="shared" si="17"/>
        <v>0</v>
      </c>
      <c r="J1106" s="176">
        <f t="shared" si="18"/>
        <v>0</v>
      </c>
      <c r="K1106" s="176">
        <f t="shared" si="19"/>
        <v>0</v>
      </c>
      <c r="L1106" s="185">
        <v>2240402</v>
      </c>
    </row>
    <row r="1107" spans="1:12" s="170" customFormat="1" ht="20.25" customHeight="1">
      <c r="A1107" s="192"/>
      <c r="B1107" s="191" t="s">
        <v>364</v>
      </c>
      <c r="C1107" s="175">
        <v>0</v>
      </c>
      <c r="D1107" s="175"/>
      <c r="E1107" s="175"/>
      <c r="F1107" s="175"/>
      <c r="G1107" s="175"/>
      <c r="H1107" s="176">
        <f t="shared" si="16"/>
        <v>0</v>
      </c>
      <c r="I1107" s="176">
        <f t="shared" si="17"/>
        <v>0</v>
      </c>
      <c r="J1107" s="176">
        <f t="shared" si="18"/>
        <v>0</v>
      </c>
      <c r="K1107" s="176">
        <f t="shared" si="19"/>
        <v>0</v>
      </c>
      <c r="L1107" s="185">
        <v>2240403</v>
      </c>
    </row>
    <row r="1108" spans="1:12" s="170" customFormat="1" ht="20.25" customHeight="1">
      <c r="A1108" s="192"/>
      <c r="B1108" s="191" t="s">
        <v>1238</v>
      </c>
      <c r="C1108" s="175">
        <v>0</v>
      </c>
      <c r="D1108" s="175"/>
      <c r="E1108" s="175"/>
      <c r="F1108" s="175"/>
      <c r="G1108" s="175"/>
      <c r="H1108" s="176">
        <f t="shared" si="16"/>
        <v>0</v>
      </c>
      <c r="I1108" s="176">
        <f t="shared" si="17"/>
        <v>0</v>
      </c>
      <c r="J1108" s="176">
        <f t="shared" si="18"/>
        <v>0</v>
      </c>
      <c r="K1108" s="176">
        <f t="shared" si="19"/>
        <v>0</v>
      </c>
      <c r="L1108" s="185">
        <v>2240404</v>
      </c>
    </row>
    <row r="1109" spans="1:12" s="170" customFormat="1" ht="20.25" customHeight="1">
      <c r="A1109" s="192"/>
      <c r="B1109" s="191" t="s">
        <v>1239</v>
      </c>
      <c r="C1109" s="175">
        <v>0</v>
      </c>
      <c r="D1109" s="175"/>
      <c r="E1109" s="175"/>
      <c r="F1109" s="175"/>
      <c r="G1109" s="175"/>
      <c r="H1109" s="176">
        <f t="shared" si="16"/>
        <v>0</v>
      </c>
      <c r="I1109" s="176">
        <f t="shared" si="17"/>
        <v>0</v>
      </c>
      <c r="J1109" s="176">
        <f t="shared" si="18"/>
        <v>0</v>
      </c>
      <c r="K1109" s="176">
        <f t="shared" si="19"/>
        <v>0</v>
      </c>
      <c r="L1109" s="185">
        <v>2240405</v>
      </c>
    </row>
    <row r="1110" spans="1:12" s="170" customFormat="1" ht="20.25" customHeight="1">
      <c r="A1110" s="192"/>
      <c r="B1110" s="191" t="s">
        <v>371</v>
      </c>
      <c r="C1110" s="175">
        <v>0</v>
      </c>
      <c r="D1110" s="175"/>
      <c r="E1110" s="175"/>
      <c r="F1110" s="175"/>
      <c r="G1110" s="175"/>
      <c r="H1110" s="176">
        <f t="shared" si="16"/>
        <v>0</v>
      </c>
      <c r="I1110" s="176">
        <f t="shared" si="17"/>
        <v>0</v>
      </c>
      <c r="J1110" s="176">
        <f t="shared" si="18"/>
        <v>0</v>
      </c>
      <c r="K1110" s="176">
        <f t="shared" si="19"/>
        <v>0</v>
      </c>
      <c r="L1110" s="185">
        <v>2240450</v>
      </c>
    </row>
    <row r="1111" spans="1:12" s="170" customFormat="1" ht="20.25" customHeight="1">
      <c r="A1111" s="192"/>
      <c r="B1111" s="191" t="s">
        <v>1240</v>
      </c>
      <c r="C1111" s="175">
        <v>0</v>
      </c>
      <c r="D1111" s="175"/>
      <c r="E1111" s="175"/>
      <c r="F1111" s="175"/>
      <c r="G1111" s="175"/>
      <c r="H1111" s="176">
        <f t="shared" si="16"/>
        <v>0</v>
      </c>
      <c r="I1111" s="176">
        <f t="shared" si="17"/>
        <v>0</v>
      </c>
      <c r="J1111" s="176">
        <f t="shared" si="18"/>
        <v>0</v>
      </c>
      <c r="K1111" s="176">
        <f t="shared" si="19"/>
        <v>0</v>
      </c>
      <c r="L1111" s="185">
        <v>2240499</v>
      </c>
    </row>
    <row r="1112" spans="1:12" s="170" customFormat="1" ht="20.25" customHeight="1">
      <c r="A1112" s="192"/>
      <c r="B1112" s="191" t="s">
        <v>1241</v>
      </c>
      <c r="C1112" s="175">
        <v>0</v>
      </c>
      <c r="D1112" s="175">
        <v>59</v>
      </c>
      <c r="E1112" s="175"/>
      <c r="F1112" s="175">
        <v>66</v>
      </c>
      <c r="G1112" s="175">
        <v>61</v>
      </c>
      <c r="H1112" s="176">
        <f t="shared" si="16"/>
        <v>0</v>
      </c>
      <c r="I1112" s="176">
        <f t="shared" si="17"/>
        <v>1.0338983050847457</v>
      </c>
      <c r="J1112" s="176">
        <f t="shared" si="18"/>
        <v>0</v>
      </c>
      <c r="K1112" s="176">
        <f t="shared" si="19"/>
        <v>0.9242424242424242</v>
      </c>
      <c r="L1112" s="185">
        <v>22405</v>
      </c>
    </row>
    <row r="1113" spans="1:12" s="170" customFormat="1" ht="20.25" customHeight="1">
      <c r="A1113" s="192"/>
      <c r="B1113" s="191" t="s">
        <v>362</v>
      </c>
      <c r="C1113" s="175">
        <v>0</v>
      </c>
      <c r="D1113" s="175">
        <v>53</v>
      </c>
      <c r="E1113" s="175"/>
      <c r="F1113" s="175">
        <v>60</v>
      </c>
      <c r="G1113" s="175">
        <v>60</v>
      </c>
      <c r="H1113" s="176">
        <f t="shared" si="16"/>
        <v>0</v>
      </c>
      <c r="I1113" s="176">
        <f t="shared" si="17"/>
        <v>1.1320754716981132</v>
      </c>
      <c r="J1113" s="176">
        <f t="shared" si="18"/>
        <v>0</v>
      </c>
      <c r="K1113" s="176">
        <f t="shared" si="19"/>
        <v>1</v>
      </c>
      <c r="L1113" s="185">
        <v>2240501</v>
      </c>
    </row>
    <row r="1114" spans="1:12" s="170" customFormat="1" ht="20.25" customHeight="1">
      <c r="A1114" s="192"/>
      <c r="B1114" s="191" t="s">
        <v>363</v>
      </c>
      <c r="C1114" s="175">
        <v>0</v>
      </c>
      <c r="D1114" s="175">
        <v>5</v>
      </c>
      <c r="E1114" s="175"/>
      <c r="F1114" s="175">
        <v>5</v>
      </c>
      <c r="G1114" s="175">
        <v>0</v>
      </c>
      <c r="H1114" s="176">
        <f t="shared" si="16"/>
        <v>0</v>
      </c>
      <c r="I1114" s="176">
        <f t="shared" si="17"/>
        <v>0</v>
      </c>
      <c r="J1114" s="176">
        <f t="shared" si="18"/>
        <v>0</v>
      </c>
      <c r="K1114" s="176">
        <f t="shared" si="19"/>
        <v>0</v>
      </c>
      <c r="L1114" s="185">
        <v>2240502</v>
      </c>
    </row>
    <row r="1115" spans="1:12" s="170" customFormat="1" ht="20.25" customHeight="1">
      <c r="A1115" s="192"/>
      <c r="B1115" s="191" t="s">
        <v>364</v>
      </c>
      <c r="C1115" s="175">
        <v>0</v>
      </c>
      <c r="D1115" s="175">
        <v>0</v>
      </c>
      <c r="E1115" s="175"/>
      <c r="F1115" s="175">
        <v>0</v>
      </c>
      <c r="G1115" s="175">
        <v>0</v>
      </c>
      <c r="H1115" s="176">
        <f t="shared" si="16"/>
        <v>0</v>
      </c>
      <c r="I1115" s="176">
        <f t="shared" si="17"/>
        <v>0</v>
      </c>
      <c r="J1115" s="176">
        <f t="shared" si="18"/>
        <v>0</v>
      </c>
      <c r="K1115" s="176">
        <f t="shared" si="19"/>
        <v>0</v>
      </c>
      <c r="L1115" s="185">
        <v>2240503</v>
      </c>
    </row>
    <row r="1116" spans="1:12" s="170" customFormat="1" ht="20.25" customHeight="1">
      <c r="A1116" s="192"/>
      <c r="B1116" s="191" t="s">
        <v>1242</v>
      </c>
      <c r="C1116" s="175">
        <v>0</v>
      </c>
      <c r="D1116" s="175">
        <v>0</v>
      </c>
      <c r="E1116" s="175"/>
      <c r="F1116" s="175">
        <v>0</v>
      </c>
      <c r="G1116" s="175">
        <v>0</v>
      </c>
      <c r="H1116" s="176">
        <f t="shared" si="16"/>
        <v>0</v>
      </c>
      <c r="I1116" s="176">
        <f t="shared" si="17"/>
        <v>0</v>
      </c>
      <c r="J1116" s="176">
        <f t="shared" si="18"/>
        <v>0</v>
      </c>
      <c r="K1116" s="176">
        <f t="shared" si="19"/>
        <v>0</v>
      </c>
      <c r="L1116" s="185">
        <v>2240504</v>
      </c>
    </row>
    <row r="1117" spans="1:12" s="170" customFormat="1" ht="20.25" customHeight="1">
      <c r="A1117" s="192"/>
      <c r="B1117" s="191" t="s">
        <v>1243</v>
      </c>
      <c r="C1117" s="175">
        <v>0</v>
      </c>
      <c r="D1117" s="175">
        <v>1</v>
      </c>
      <c r="E1117" s="175"/>
      <c r="F1117" s="175">
        <v>1</v>
      </c>
      <c r="G1117" s="175">
        <v>1</v>
      </c>
      <c r="H1117" s="176">
        <f t="shared" si="16"/>
        <v>0</v>
      </c>
      <c r="I1117" s="176">
        <f t="shared" si="17"/>
        <v>1</v>
      </c>
      <c r="J1117" s="176">
        <f t="shared" si="18"/>
        <v>0</v>
      </c>
      <c r="K1117" s="176">
        <f t="shared" si="19"/>
        <v>1</v>
      </c>
      <c r="L1117" s="185">
        <v>2240505</v>
      </c>
    </row>
    <row r="1118" spans="1:12" s="170" customFormat="1" ht="20.25" customHeight="1">
      <c r="A1118" s="192"/>
      <c r="B1118" s="191" t="s">
        <v>1244</v>
      </c>
      <c r="C1118" s="175">
        <v>0</v>
      </c>
      <c r="D1118" s="175">
        <v>0</v>
      </c>
      <c r="E1118" s="175"/>
      <c r="F1118" s="175">
        <v>0</v>
      </c>
      <c r="G1118" s="175">
        <v>0</v>
      </c>
      <c r="H1118" s="176">
        <f t="shared" si="16"/>
        <v>0</v>
      </c>
      <c r="I1118" s="176">
        <f t="shared" si="17"/>
        <v>0</v>
      </c>
      <c r="J1118" s="176">
        <f t="shared" si="18"/>
        <v>0</v>
      </c>
      <c r="K1118" s="176">
        <f t="shared" si="19"/>
        <v>0</v>
      </c>
      <c r="L1118" s="185">
        <v>2240506</v>
      </c>
    </row>
    <row r="1119" spans="1:12" s="170" customFormat="1" ht="20.25" customHeight="1">
      <c r="A1119" s="192"/>
      <c r="B1119" s="191" t="s">
        <v>1245</v>
      </c>
      <c r="C1119" s="175">
        <v>0</v>
      </c>
      <c r="D1119" s="175">
        <v>0</v>
      </c>
      <c r="E1119" s="175"/>
      <c r="F1119" s="175">
        <v>0</v>
      </c>
      <c r="G1119" s="175">
        <v>0</v>
      </c>
      <c r="H1119" s="176">
        <f t="shared" si="16"/>
        <v>0</v>
      </c>
      <c r="I1119" s="176">
        <f t="shared" si="17"/>
        <v>0</v>
      </c>
      <c r="J1119" s="176">
        <f t="shared" si="18"/>
        <v>0</v>
      </c>
      <c r="K1119" s="176">
        <f t="shared" si="19"/>
        <v>0</v>
      </c>
      <c r="L1119" s="185">
        <v>2240507</v>
      </c>
    </row>
    <row r="1120" spans="1:12" s="170" customFormat="1" ht="20.25" customHeight="1">
      <c r="A1120" s="192"/>
      <c r="B1120" s="191" t="s">
        <v>1246</v>
      </c>
      <c r="C1120" s="175">
        <v>0</v>
      </c>
      <c r="D1120" s="175">
        <v>0</v>
      </c>
      <c r="E1120" s="175"/>
      <c r="F1120" s="175">
        <v>0</v>
      </c>
      <c r="G1120" s="175">
        <v>0</v>
      </c>
      <c r="H1120" s="176">
        <f t="shared" si="16"/>
        <v>0</v>
      </c>
      <c r="I1120" s="176">
        <f t="shared" si="17"/>
        <v>0</v>
      </c>
      <c r="J1120" s="176">
        <f t="shared" si="18"/>
        <v>0</v>
      </c>
      <c r="K1120" s="176">
        <f t="shared" si="19"/>
        <v>0</v>
      </c>
      <c r="L1120" s="185">
        <v>2240508</v>
      </c>
    </row>
    <row r="1121" spans="1:12" s="170" customFormat="1" ht="20.25" customHeight="1">
      <c r="A1121" s="192"/>
      <c r="B1121" s="191" t="s">
        <v>1247</v>
      </c>
      <c r="C1121" s="175">
        <v>0</v>
      </c>
      <c r="D1121" s="175">
        <v>0</v>
      </c>
      <c r="E1121" s="175"/>
      <c r="F1121" s="175">
        <v>0</v>
      </c>
      <c r="G1121" s="175">
        <v>0</v>
      </c>
      <c r="H1121" s="176">
        <f t="shared" si="16"/>
        <v>0</v>
      </c>
      <c r="I1121" s="176">
        <f t="shared" si="17"/>
        <v>0</v>
      </c>
      <c r="J1121" s="176">
        <f t="shared" si="18"/>
        <v>0</v>
      </c>
      <c r="K1121" s="176">
        <f t="shared" si="19"/>
        <v>0</v>
      </c>
      <c r="L1121" s="185">
        <v>2240509</v>
      </c>
    </row>
    <row r="1122" spans="1:12" s="170" customFormat="1" ht="20.25" customHeight="1">
      <c r="A1122" s="192"/>
      <c r="B1122" s="191" t="s">
        <v>1248</v>
      </c>
      <c r="C1122" s="175">
        <v>0</v>
      </c>
      <c r="D1122" s="175">
        <v>0</v>
      </c>
      <c r="E1122" s="175"/>
      <c r="F1122" s="175">
        <v>0</v>
      </c>
      <c r="G1122" s="175">
        <v>0</v>
      </c>
      <c r="H1122" s="176">
        <f t="shared" si="16"/>
        <v>0</v>
      </c>
      <c r="I1122" s="176">
        <f t="shared" si="17"/>
        <v>0</v>
      </c>
      <c r="J1122" s="176">
        <f t="shared" si="18"/>
        <v>0</v>
      </c>
      <c r="K1122" s="176">
        <f t="shared" si="19"/>
        <v>0</v>
      </c>
      <c r="L1122" s="185">
        <v>2240510</v>
      </c>
    </row>
    <row r="1123" spans="1:12" s="170" customFormat="1" ht="20.25" customHeight="1">
      <c r="A1123" s="192"/>
      <c r="B1123" s="191" t="s">
        <v>1249</v>
      </c>
      <c r="C1123" s="175">
        <v>0</v>
      </c>
      <c r="D1123" s="175">
        <v>0</v>
      </c>
      <c r="E1123" s="175"/>
      <c r="F1123" s="175">
        <v>0</v>
      </c>
      <c r="G1123" s="175">
        <v>0</v>
      </c>
      <c r="H1123" s="176">
        <f t="shared" si="16"/>
        <v>0</v>
      </c>
      <c r="I1123" s="176">
        <f t="shared" si="17"/>
        <v>0</v>
      </c>
      <c r="J1123" s="176">
        <f t="shared" si="18"/>
        <v>0</v>
      </c>
      <c r="K1123" s="176">
        <f t="shared" si="19"/>
        <v>0</v>
      </c>
      <c r="L1123" s="185">
        <v>2240550</v>
      </c>
    </row>
    <row r="1124" spans="1:12" s="170" customFormat="1" ht="20.25" customHeight="1">
      <c r="A1124" s="192"/>
      <c r="B1124" s="191" t="s">
        <v>1250</v>
      </c>
      <c r="C1124" s="175">
        <v>0</v>
      </c>
      <c r="D1124" s="175">
        <v>0</v>
      </c>
      <c r="E1124" s="175"/>
      <c r="F1124" s="175">
        <v>0</v>
      </c>
      <c r="G1124" s="175">
        <v>0</v>
      </c>
      <c r="H1124" s="176">
        <f t="shared" si="16"/>
        <v>0</v>
      </c>
      <c r="I1124" s="176">
        <f t="shared" si="17"/>
        <v>0</v>
      </c>
      <c r="J1124" s="176">
        <f t="shared" si="18"/>
        <v>0</v>
      </c>
      <c r="K1124" s="176">
        <f t="shared" si="19"/>
        <v>0</v>
      </c>
      <c r="L1124" s="185">
        <v>2240599</v>
      </c>
    </row>
    <row r="1125" spans="1:12" s="170" customFormat="1" ht="20.25" customHeight="1">
      <c r="A1125" s="192"/>
      <c r="B1125" s="191" t="s">
        <v>1251</v>
      </c>
      <c r="C1125" s="175">
        <v>0</v>
      </c>
      <c r="D1125" s="175">
        <v>270</v>
      </c>
      <c r="E1125" s="175"/>
      <c r="F1125" s="175">
        <v>54</v>
      </c>
      <c r="G1125" s="175">
        <v>179</v>
      </c>
      <c r="H1125" s="176">
        <f t="shared" si="16"/>
        <v>0</v>
      </c>
      <c r="I1125" s="176">
        <f t="shared" si="17"/>
        <v>0.66296296296296298</v>
      </c>
      <c r="J1125" s="176">
        <f t="shared" si="18"/>
        <v>0</v>
      </c>
      <c r="K1125" s="176">
        <f t="shared" si="19"/>
        <v>3.3148148148148149</v>
      </c>
      <c r="L1125" s="185">
        <v>22406</v>
      </c>
    </row>
    <row r="1126" spans="1:12" s="170" customFormat="1" ht="20.25" customHeight="1">
      <c r="A1126" s="192"/>
      <c r="B1126" s="191" t="s">
        <v>1252</v>
      </c>
      <c r="C1126" s="175">
        <v>0</v>
      </c>
      <c r="D1126" s="175">
        <v>249</v>
      </c>
      <c r="E1126" s="175"/>
      <c r="F1126" s="175">
        <v>33</v>
      </c>
      <c r="G1126" s="175">
        <v>165</v>
      </c>
      <c r="H1126" s="176">
        <f t="shared" si="16"/>
        <v>0</v>
      </c>
      <c r="I1126" s="176">
        <f t="shared" si="17"/>
        <v>0.66265060240963858</v>
      </c>
      <c r="J1126" s="176">
        <f t="shared" si="18"/>
        <v>0</v>
      </c>
      <c r="K1126" s="176">
        <f t="shared" si="19"/>
        <v>5</v>
      </c>
      <c r="L1126" s="185">
        <v>2240601</v>
      </c>
    </row>
    <row r="1127" spans="1:12" s="170" customFormat="1" ht="20.25" customHeight="1">
      <c r="A1127" s="192"/>
      <c r="B1127" s="191" t="s">
        <v>1253</v>
      </c>
      <c r="C1127" s="175">
        <v>0</v>
      </c>
      <c r="D1127" s="175">
        <v>0</v>
      </c>
      <c r="E1127" s="175"/>
      <c r="F1127" s="175">
        <v>0</v>
      </c>
      <c r="G1127" s="175">
        <v>14</v>
      </c>
      <c r="H1127" s="176">
        <f t="shared" si="16"/>
        <v>0</v>
      </c>
      <c r="I1127" s="176">
        <f t="shared" si="17"/>
        <v>0</v>
      </c>
      <c r="J1127" s="176">
        <f t="shared" si="18"/>
        <v>0</v>
      </c>
      <c r="K1127" s="176">
        <f t="shared" si="19"/>
        <v>0</v>
      </c>
      <c r="L1127" s="185">
        <v>2240602</v>
      </c>
    </row>
    <row r="1128" spans="1:12" s="170" customFormat="1" ht="20.25" customHeight="1">
      <c r="A1128" s="192"/>
      <c r="B1128" s="191" t="s">
        <v>1254</v>
      </c>
      <c r="C1128" s="175">
        <v>0</v>
      </c>
      <c r="D1128" s="175">
        <v>21</v>
      </c>
      <c r="E1128" s="175"/>
      <c r="F1128" s="175">
        <v>21</v>
      </c>
      <c r="G1128" s="175">
        <v>0</v>
      </c>
      <c r="H1128" s="176">
        <f t="shared" si="16"/>
        <v>0</v>
      </c>
      <c r="I1128" s="176">
        <f t="shared" si="17"/>
        <v>0</v>
      </c>
      <c r="J1128" s="176">
        <f t="shared" si="18"/>
        <v>0</v>
      </c>
      <c r="K1128" s="176">
        <f t="shared" si="19"/>
        <v>0</v>
      </c>
      <c r="L1128" s="185">
        <v>2240699</v>
      </c>
    </row>
    <row r="1129" spans="1:12" s="170" customFormat="1" ht="20.25" customHeight="1">
      <c r="A1129" s="192"/>
      <c r="B1129" s="191" t="s">
        <v>1255</v>
      </c>
      <c r="C1129" s="175">
        <v>0</v>
      </c>
      <c r="D1129" s="175"/>
      <c r="E1129" s="175"/>
      <c r="F1129" s="175">
        <v>133</v>
      </c>
      <c r="G1129" s="175">
        <v>439</v>
      </c>
      <c r="H1129" s="176">
        <f t="shared" si="16"/>
        <v>0</v>
      </c>
      <c r="I1129" s="176">
        <f t="shared" si="17"/>
        <v>0</v>
      </c>
      <c r="J1129" s="176">
        <f t="shared" si="18"/>
        <v>0</v>
      </c>
      <c r="K1129" s="176">
        <f t="shared" si="19"/>
        <v>3.3007518796992481</v>
      </c>
      <c r="L1129" s="185">
        <v>22407</v>
      </c>
    </row>
    <row r="1130" spans="1:12" s="170" customFormat="1" ht="20.25" customHeight="1">
      <c r="A1130" s="192"/>
      <c r="B1130" s="191" t="s">
        <v>1256</v>
      </c>
      <c r="C1130" s="175">
        <v>0</v>
      </c>
      <c r="D1130" s="175"/>
      <c r="E1130" s="175"/>
      <c r="F1130" s="175">
        <v>133</v>
      </c>
      <c r="G1130" s="175">
        <v>439</v>
      </c>
      <c r="H1130" s="176">
        <f t="shared" si="16"/>
        <v>0</v>
      </c>
      <c r="I1130" s="176">
        <f t="shared" si="17"/>
        <v>0</v>
      </c>
      <c r="J1130" s="176">
        <f t="shared" si="18"/>
        <v>0</v>
      </c>
      <c r="K1130" s="176">
        <f t="shared" si="19"/>
        <v>3.3007518796992481</v>
      </c>
      <c r="L1130" s="185">
        <v>2240703</v>
      </c>
    </row>
    <row r="1131" spans="1:12" s="170" customFormat="1" ht="20.25" customHeight="1">
      <c r="A1131" s="192"/>
      <c r="B1131" s="191" t="s">
        <v>1257</v>
      </c>
      <c r="C1131" s="175">
        <v>0</v>
      </c>
      <c r="D1131" s="175"/>
      <c r="E1131" s="175"/>
      <c r="F1131" s="175">
        <v>0</v>
      </c>
      <c r="G1131" s="175">
        <v>0</v>
      </c>
      <c r="H1131" s="176">
        <f t="shared" si="16"/>
        <v>0</v>
      </c>
      <c r="I1131" s="176">
        <f t="shared" si="17"/>
        <v>0</v>
      </c>
      <c r="J1131" s="176">
        <f t="shared" si="18"/>
        <v>0</v>
      </c>
      <c r="K1131" s="176">
        <f t="shared" si="19"/>
        <v>0</v>
      </c>
      <c r="L1131" s="185">
        <v>2240704</v>
      </c>
    </row>
    <row r="1132" spans="1:12" s="170" customFormat="1" ht="20.25" customHeight="1">
      <c r="A1132" s="192"/>
      <c r="B1132" s="191" t="s">
        <v>1258</v>
      </c>
      <c r="C1132" s="175">
        <v>0</v>
      </c>
      <c r="D1132" s="175"/>
      <c r="E1132" s="175"/>
      <c r="F1132" s="175">
        <v>0</v>
      </c>
      <c r="G1132" s="175">
        <v>0</v>
      </c>
      <c r="H1132" s="176">
        <f t="shared" si="16"/>
        <v>0</v>
      </c>
      <c r="I1132" s="176">
        <f t="shared" si="17"/>
        <v>0</v>
      </c>
      <c r="J1132" s="176">
        <f t="shared" si="18"/>
        <v>0</v>
      </c>
      <c r="K1132" s="176">
        <f t="shared" si="19"/>
        <v>0</v>
      </c>
      <c r="L1132" s="185">
        <v>2240799</v>
      </c>
    </row>
    <row r="1133" spans="1:12" s="170" customFormat="1" ht="20.25" customHeight="1">
      <c r="A1133" s="192"/>
      <c r="B1133" s="191" t="s">
        <v>1259</v>
      </c>
      <c r="C1133" s="175">
        <v>0</v>
      </c>
      <c r="D1133" s="175"/>
      <c r="E1133" s="175"/>
      <c r="F1133" s="175">
        <v>3</v>
      </c>
      <c r="G1133" s="175">
        <v>70</v>
      </c>
      <c r="H1133" s="176">
        <f t="shared" si="16"/>
        <v>0</v>
      </c>
      <c r="I1133" s="176">
        <f t="shared" si="17"/>
        <v>0</v>
      </c>
      <c r="J1133" s="176">
        <f t="shared" si="18"/>
        <v>0</v>
      </c>
      <c r="K1133" s="176">
        <f t="shared" si="19"/>
        <v>23.333333333333332</v>
      </c>
      <c r="L1133" s="185">
        <v>22499</v>
      </c>
    </row>
    <row r="1134" spans="1:12" s="170" customFormat="1" ht="20.25" customHeight="1">
      <c r="A1134" s="192"/>
      <c r="B1134" s="191" t="s">
        <v>1260</v>
      </c>
      <c r="C1134" s="175">
        <v>0</v>
      </c>
      <c r="D1134" s="175"/>
      <c r="E1134" s="175"/>
      <c r="F1134" s="175">
        <v>3</v>
      </c>
      <c r="G1134" s="175">
        <v>70</v>
      </c>
      <c r="H1134" s="176">
        <f t="shared" si="16"/>
        <v>0</v>
      </c>
      <c r="I1134" s="176">
        <f t="shared" si="17"/>
        <v>0</v>
      </c>
      <c r="J1134" s="176">
        <f t="shared" si="18"/>
        <v>0</v>
      </c>
      <c r="K1134" s="176">
        <f t="shared" si="19"/>
        <v>23.333333333333332</v>
      </c>
      <c r="L1134" s="185">
        <v>2249999</v>
      </c>
    </row>
    <row r="1135" spans="1:12" s="170" customFormat="1" ht="20.25" customHeight="1">
      <c r="A1135" s="190" t="s">
        <v>1261</v>
      </c>
      <c r="B1135" s="191" t="s">
        <v>330</v>
      </c>
      <c r="C1135" s="175">
        <v>0</v>
      </c>
      <c r="D1135" s="175">
        <v>300</v>
      </c>
      <c r="E1135" s="175"/>
      <c r="F1135" s="175"/>
      <c r="G1135" s="175"/>
      <c r="H1135" s="176">
        <f t="shared" si="16"/>
        <v>0</v>
      </c>
      <c r="I1135" s="176">
        <f t="shared" si="17"/>
        <v>0</v>
      </c>
      <c r="J1135" s="176">
        <f t="shared" si="18"/>
        <v>0</v>
      </c>
      <c r="K1135" s="176">
        <f t="shared" si="19"/>
        <v>0</v>
      </c>
      <c r="L1135" s="185">
        <v>229</v>
      </c>
    </row>
    <row r="1136" spans="1:12" s="170" customFormat="1" ht="20.25" customHeight="1">
      <c r="A1136" s="190" t="str">
        <f t="shared" ref="A1136:B1154" si="20">""</f>
        <v/>
      </c>
      <c r="B1136" s="191" t="s">
        <v>1262</v>
      </c>
      <c r="C1136" s="175">
        <v>0</v>
      </c>
      <c r="D1136" s="175"/>
      <c r="E1136" s="175"/>
      <c r="F1136" s="175"/>
      <c r="G1136" s="175"/>
      <c r="H1136" s="176">
        <f t="shared" si="16"/>
        <v>0</v>
      </c>
      <c r="I1136" s="176">
        <f t="shared" si="17"/>
        <v>0</v>
      </c>
      <c r="J1136" s="176">
        <f t="shared" si="18"/>
        <v>0</v>
      </c>
      <c r="K1136" s="176">
        <f t="shared" si="19"/>
        <v>0</v>
      </c>
      <c r="L1136" s="185">
        <v>22999</v>
      </c>
    </row>
    <row r="1137" spans="1:12" s="170" customFormat="1" ht="20.25" customHeight="1">
      <c r="A1137" s="190" t="str">
        <f t="shared" si="20"/>
        <v/>
      </c>
      <c r="B1137" s="191" t="s">
        <v>1263</v>
      </c>
      <c r="C1137" s="175">
        <v>0</v>
      </c>
      <c r="D1137" s="175">
        <v>300</v>
      </c>
      <c r="E1137" s="175"/>
      <c r="F1137" s="175"/>
      <c r="G1137" s="175"/>
      <c r="H1137" s="176">
        <f t="shared" si="16"/>
        <v>0</v>
      </c>
      <c r="I1137" s="176">
        <f t="shared" si="17"/>
        <v>0</v>
      </c>
      <c r="J1137" s="176">
        <f t="shared" si="18"/>
        <v>0</v>
      </c>
      <c r="K1137" s="176">
        <f t="shared" si="19"/>
        <v>0</v>
      </c>
      <c r="L1137" s="185">
        <v>2299999</v>
      </c>
    </row>
    <row r="1138" spans="1:12" s="170" customFormat="1" ht="20.25" customHeight="1">
      <c r="A1138" s="190" t="s">
        <v>1264</v>
      </c>
      <c r="B1138" s="191" t="s">
        <v>331</v>
      </c>
      <c r="C1138" s="175">
        <v>0</v>
      </c>
      <c r="D1138" s="175">
        <v>6277</v>
      </c>
      <c r="E1138" s="175"/>
      <c r="F1138" s="175">
        <v>4981</v>
      </c>
      <c r="G1138" s="175">
        <v>4824</v>
      </c>
      <c r="H1138" s="176">
        <f t="shared" si="16"/>
        <v>0</v>
      </c>
      <c r="I1138" s="176">
        <f t="shared" si="17"/>
        <v>0.7685199936275291</v>
      </c>
      <c r="J1138" s="176">
        <f t="shared" si="18"/>
        <v>0</v>
      </c>
      <c r="K1138" s="176">
        <f t="shared" si="19"/>
        <v>0.96848022485444685</v>
      </c>
      <c r="L1138" s="185">
        <v>232</v>
      </c>
    </row>
    <row r="1139" spans="1:12" s="170" customFormat="1" ht="20.25" customHeight="1">
      <c r="A1139" s="190" t="str">
        <f t="shared" si="20"/>
        <v/>
      </c>
      <c r="B1139" s="191" t="s">
        <v>1265</v>
      </c>
      <c r="C1139" s="175">
        <v>0</v>
      </c>
      <c r="D1139" s="175"/>
      <c r="E1139" s="175"/>
      <c r="F1139" s="175">
        <v>0</v>
      </c>
      <c r="G1139" s="175">
        <v>0</v>
      </c>
      <c r="H1139" s="176">
        <f t="shared" si="16"/>
        <v>0</v>
      </c>
      <c r="I1139" s="176">
        <f t="shared" si="17"/>
        <v>0</v>
      </c>
      <c r="J1139" s="176">
        <f t="shared" si="18"/>
        <v>0</v>
      </c>
      <c r="K1139" s="176">
        <f t="shared" si="19"/>
        <v>0</v>
      </c>
      <c r="L1139" s="185">
        <v>23201</v>
      </c>
    </row>
    <row r="1140" spans="1:12" s="170" customFormat="1" ht="20.25" customHeight="1">
      <c r="A1140" s="190" t="str">
        <f t="shared" si="20"/>
        <v/>
      </c>
      <c r="B1140" s="191" t="s">
        <v>1266</v>
      </c>
      <c r="C1140" s="175">
        <v>0</v>
      </c>
      <c r="D1140" s="175"/>
      <c r="E1140" s="175"/>
      <c r="F1140" s="175">
        <v>0</v>
      </c>
      <c r="G1140" s="175">
        <v>0</v>
      </c>
      <c r="H1140" s="176">
        <f t="shared" si="16"/>
        <v>0</v>
      </c>
      <c r="I1140" s="176">
        <f t="shared" si="17"/>
        <v>0</v>
      </c>
      <c r="J1140" s="176">
        <f t="shared" si="18"/>
        <v>0</v>
      </c>
      <c r="K1140" s="176">
        <f t="shared" si="19"/>
        <v>0</v>
      </c>
      <c r="L1140" s="185">
        <v>23202</v>
      </c>
    </row>
    <row r="1141" spans="1:12" s="170" customFormat="1" ht="20.25" customHeight="1">
      <c r="A1141" s="190" t="str">
        <f t="shared" si="20"/>
        <v/>
      </c>
      <c r="B1141" s="191" t="s">
        <v>1267</v>
      </c>
      <c r="C1141" s="175">
        <v>0</v>
      </c>
      <c r="D1141" s="175"/>
      <c r="E1141" s="175"/>
      <c r="F1141" s="175">
        <v>0</v>
      </c>
      <c r="G1141" s="175">
        <v>0</v>
      </c>
      <c r="H1141" s="176">
        <f t="shared" si="16"/>
        <v>0</v>
      </c>
      <c r="I1141" s="176">
        <f t="shared" si="17"/>
        <v>0</v>
      </c>
      <c r="J1141" s="176">
        <f t="shared" si="18"/>
        <v>0</v>
      </c>
      <c r="K1141" s="176">
        <f t="shared" si="19"/>
        <v>0</v>
      </c>
      <c r="L1141" s="185">
        <v>2320201</v>
      </c>
    </row>
    <row r="1142" spans="1:12" s="170" customFormat="1" ht="20.25" customHeight="1">
      <c r="A1142" s="190" t="str">
        <f t="shared" si="20"/>
        <v/>
      </c>
      <c r="B1142" s="191" t="s">
        <v>1268</v>
      </c>
      <c r="C1142" s="175">
        <v>0</v>
      </c>
      <c r="D1142" s="175"/>
      <c r="E1142" s="175"/>
      <c r="F1142" s="175">
        <v>0</v>
      </c>
      <c r="G1142" s="175">
        <v>0</v>
      </c>
      <c r="H1142" s="176">
        <f t="shared" si="16"/>
        <v>0</v>
      </c>
      <c r="I1142" s="176">
        <f t="shared" si="17"/>
        <v>0</v>
      </c>
      <c r="J1142" s="176">
        <f t="shared" si="18"/>
        <v>0</v>
      </c>
      <c r="K1142" s="176">
        <f t="shared" si="19"/>
        <v>0</v>
      </c>
      <c r="L1142" s="185">
        <v>2320202</v>
      </c>
    </row>
    <row r="1143" spans="1:12" s="170" customFormat="1" ht="20.25" customHeight="1">
      <c r="A1143" s="190" t="str">
        <f t="shared" si="20"/>
        <v/>
      </c>
      <c r="B1143" s="191" t="s">
        <v>1269</v>
      </c>
      <c r="C1143" s="175">
        <v>0</v>
      </c>
      <c r="D1143" s="175"/>
      <c r="E1143" s="175"/>
      <c r="F1143" s="175">
        <v>0</v>
      </c>
      <c r="G1143" s="175">
        <v>0</v>
      </c>
      <c r="H1143" s="176">
        <f t="shared" si="16"/>
        <v>0</v>
      </c>
      <c r="I1143" s="176">
        <f t="shared" si="17"/>
        <v>0</v>
      </c>
      <c r="J1143" s="176">
        <f t="shared" si="18"/>
        <v>0</v>
      </c>
      <c r="K1143" s="176">
        <f t="shared" si="19"/>
        <v>0</v>
      </c>
      <c r="L1143" s="185">
        <v>2320203</v>
      </c>
    </row>
    <row r="1144" spans="1:12" s="170" customFormat="1" ht="20.25" customHeight="1">
      <c r="A1144" s="190" t="str">
        <f t="shared" si="20"/>
        <v/>
      </c>
      <c r="B1144" s="191" t="s">
        <v>1270</v>
      </c>
      <c r="C1144" s="175">
        <v>0</v>
      </c>
      <c r="D1144" s="175"/>
      <c r="E1144" s="175"/>
      <c r="F1144" s="175">
        <v>0</v>
      </c>
      <c r="G1144" s="175">
        <v>0</v>
      </c>
      <c r="H1144" s="176">
        <f t="shared" si="16"/>
        <v>0</v>
      </c>
      <c r="I1144" s="176">
        <f t="shared" si="17"/>
        <v>0</v>
      </c>
      <c r="J1144" s="176">
        <f t="shared" si="18"/>
        <v>0</v>
      </c>
      <c r="K1144" s="176">
        <f t="shared" si="19"/>
        <v>0</v>
      </c>
      <c r="L1144" s="185">
        <v>2320299</v>
      </c>
    </row>
    <row r="1145" spans="1:12" s="170" customFormat="1" ht="20.25" customHeight="1">
      <c r="A1145" s="190" t="str">
        <f t="shared" si="20"/>
        <v/>
      </c>
      <c r="B1145" s="191" t="s">
        <v>1271</v>
      </c>
      <c r="C1145" s="175">
        <v>0</v>
      </c>
      <c r="D1145" s="175">
        <v>6277</v>
      </c>
      <c r="E1145" s="175"/>
      <c r="F1145" s="175">
        <v>4981</v>
      </c>
      <c r="G1145" s="175">
        <v>4824</v>
      </c>
      <c r="H1145" s="176">
        <f t="shared" si="16"/>
        <v>0</v>
      </c>
      <c r="I1145" s="176">
        <f t="shared" si="17"/>
        <v>0.7685199936275291</v>
      </c>
      <c r="J1145" s="176">
        <f t="shared" si="18"/>
        <v>0</v>
      </c>
      <c r="K1145" s="176">
        <f t="shared" si="19"/>
        <v>0.96848022485444685</v>
      </c>
      <c r="L1145" s="185">
        <v>23203</v>
      </c>
    </row>
    <row r="1146" spans="1:12" s="170" customFormat="1" ht="20.25" customHeight="1">
      <c r="A1146" s="190" t="str">
        <f t="shared" si="20"/>
        <v/>
      </c>
      <c r="B1146" s="191" t="s">
        <v>1272</v>
      </c>
      <c r="C1146" s="175">
        <v>0</v>
      </c>
      <c r="D1146" s="175">
        <v>6277</v>
      </c>
      <c r="E1146" s="175"/>
      <c r="F1146" s="175">
        <v>4981</v>
      </c>
      <c r="G1146" s="175">
        <v>4824</v>
      </c>
      <c r="H1146" s="176">
        <f t="shared" si="16"/>
        <v>0</v>
      </c>
      <c r="I1146" s="176">
        <f t="shared" si="17"/>
        <v>0.7685199936275291</v>
      </c>
      <c r="J1146" s="176">
        <f t="shared" si="18"/>
        <v>0</v>
      </c>
      <c r="K1146" s="176">
        <f t="shared" si="19"/>
        <v>0.96848022485444685</v>
      </c>
      <c r="L1146" s="185">
        <v>2320301</v>
      </c>
    </row>
    <row r="1147" spans="1:12" s="170" customFormat="1" ht="20.25" customHeight="1">
      <c r="A1147" s="190" t="str">
        <f t="shared" si="20"/>
        <v/>
      </c>
      <c r="B1147" s="191" t="s">
        <v>1273</v>
      </c>
      <c r="C1147" s="175">
        <v>0</v>
      </c>
      <c r="D1147" s="175"/>
      <c r="E1147" s="175"/>
      <c r="F1147" s="175">
        <v>0</v>
      </c>
      <c r="G1147" s="175">
        <v>0</v>
      </c>
      <c r="H1147" s="176">
        <f t="shared" si="16"/>
        <v>0</v>
      </c>
      <c r="I1147" s="176">
        <f t="shared" si="17"/>
        <v>0</v>
      </c>
      <c r="J1147" s="176">
        <f t="shared" si="18"/>
        <v>0</v>
      </c>
      <c r="K1147" s="176">
        <f t="shared" si="19"/>
        <v>0</v>
      </c>
      <c r="L1147" s="185">
        <v>2320302</v>
      </c>
    </row>
    <row r="1148" spans="1:12" s="170" customFormat="1" ht="20.25" customHeight="1">
      <c r="A1148" s="190" t="str">
        <f t="shared" si="20"/>
        <v/>
      </c>
      <c r="B1148" s="191" t="s">
        <v>1274</v>
      </c>
      <c r="C1148" s="175">
        <v>0</v>
      </c>
      <c r="D1148" s="175"/>
      <c r="E1148" s="175"/>
      <c r="F1148" s="175">
        <v>0</v>
      </c>
      <c r="G1148" s="175">
        <v>0</v>
      </c>
      <c r="H1148" s="176">
        <f t="shared" si="16"/>
        <v>0</v>
      </c>
      <c r="I1148" s="176">
        <f t="shared" si="17"/>
        <v>0</v>
      </c>
      <c r="J1148" s="176">
        <f t="shared" si="18"/>
        <v>0</v>
      </c>
      <c r="K1148" s="176">
        <f t="shared" si="19"/>
        <v>0</v>
      </c>
      <c r="L1148" s="185">
        <v>2320303</v>
      </c>
    </row>
    <row r="1149" spans="1:12" s="170" customFormat="1" ht="20.25" customHeight="1">
      <c r="A1149" s="190" t="str">
        <f t="shared" si="20"/>
        <v/>
      </c>
      <c r="B1149" s="191" t="s">
        <v>1275</v>
      </c>
      <c r="C1149" s="175">
        <v>0</v>
      </c>
      <c r="D1149" s="175"/>
      <c r="E1149" s="175"/>
      <c r="F1149" s="175">
        <v>0</v>
      </c>
      <c r="G1149" s="175">
        <v>0</v>
      </c>
      <c r="H1149" s="176">
        <f t="shared" si="16"/>
        <v>0</v>
      </c>
      <c r="I1149" s="176">
        <f t="shared" si="17"/>
        <v>0</v>
      </c>
      <c r="J1149" s="176">
        <f t="shared" si="18"/>
        <v>0</v>
      </c>
      <c r="K1149" s="176">
        <f t="shared" si="19"/>
        <v>0</v>
      </c>
      <c r="L1149" s="185">
        <v>2320399</v>
      </c>
    </row>
    <row r="1150" spans="1:12" s="170" customFormat="1" ht="20.25" customHeight="1">
      <c r="A1150" s="190" t="s">
        <v>1276</v>
      </c>
      <c r="B1150" s="191" t="s">
        <v>332</v>
      </c>
      <c r="C1150" s="175">
        <v>0</v>
      </c>
      <c r="D1150" s="175">
        <v>25</v>
      </c>
      <c r="E1150" s="175"/>
      <c r="F1150" s="175">
        <v>16</v>
      </c>
      <c r="G1150" s="175">
        <v>57</v>
      </c>
      <c r="H1150" s="176">
        <f t="shared" si="16"/>
        <v>0</v>
      </c>
      <c r="I1150" s="176">
        <f t="shared" si="17"/>
        <v>2.2799999999999998</v>
      </c>
      <c r="J1150" s="176">
        <f t="shared" si="18"/>
        <v>0</v>
      </c>
      <c r="K1150" s="176">
        <f t="shared" si="19"/>
        <v>3.5625</v>
      </c>
      <c r="L1150" s="185">
        <v>233</v>
      </c>
    </row>
    <row r="1151" spans="1:12" s="170" customFormat="1" ht="20.25" customHeight="1">
      <c r="A1151" s="192"/>
      <c r="B1151" s="191" t="s">
        <v>1277</v>
      </c>
      <c r="C1151" s="175">
        <v>0</v>
      </c>
      <c r="D1151" s="175"/>
      <c r="E1151" s="175"/>
      <c r="F1151" s="175">
        <v>0</v>
      </c>
      <c r="G1151" s="175">
        <v>0</v>
      </c>
      <c r="H1151" s="176">
        <f t="shared" si="16"/>
        <v>0</v>
      </c>
      <c r="I1151" s="176">
        <f t="shared" si="17"/>
        <v>0</v>
      </c>
      <c r="J1151" s="176">
        <f t="shared" si="18"/>
        <v>0</v>
      </c>
      <c r="K1151" s="176">
        <f t="shared" si="19"/>
        <v>0</v>
      </c>
      <c r="L1151" s="185">
        <v>23301</v>
      </c>
    </row>
    <row r="1152" spans="1:12" s="170" customFormat="1" ht="20.25" customHeight="1">
      <c r="A1152" s="192"/>
      <c r="B1152" s="191" t="s">
        <v>1278</v>
      </c>
      <c r="C1152" s="175">
        <v>0</v>
      </c>
      <c r="D1152" s="175"/>
      <c r="E1152" s="175"/>
      <c r="F1152" s="175">
        <v>0</v>
      </c>
      <c r="G1152" s="175">
        <v>0</v>
      </c>
      <c r="H1152" s="176">
        <f t="shared" si="16"/>
        <v>0</v>
      </c>
      <c r="I1152" s="176">
        <f t="shared" si="17"/>
        <v>0</v>
      </c>
      <c r="J1152" s="176">
        <f t="shared" si="18"/>
        <v>0</v>
      </c>
      <c r="K1152" s="176">
        <f t="shared" si="19"/>
        <v>0</v>
      </c>
      <c r="L1152" s="185">
        <v>23302</v>
      </c>
    </row>
    <row r="1153" spans="1:12" s="170" customFormat="1" ht="20.25" customHeight="1">
      <c r="A1153" s="192"/>
      <c r="B1153" s="191" t="s">
        <v>1279</v>
      </c>
      <c r="C1153" s="175">
        <v>0</v>
      </c>
      <c r="D1153" s="175">
        <v>25</v>
      </c>
      <c r="E1153" s="175"/>
      <c r="F1153" s="175">
        <v>16</v>
      </c>
      <c r="G1153" s="175">
        <v>57</v>
      </c>
      <c r="H1153" s="176">
        <f t="shared" si="16"/>
        <v>0</v>
      </c>
      <c r="I1153" s="176">
        <f t="shared" si="17"/>
        <v>2.2799999999999998</v>
      </c>
      <c r="J1153" s="176">
        <f t="shared" si="18"/>
        <v>0</v>
      </c>
      <c r="K1153" s="176">
        <f t="shared" si="19"/>
        <v>3.5625</v>
      </c>
      <c r="L1153" s="185">
        <v>23303</v>
      </c>
    </row>
    <row r="1154" spans="1:12" s="170" customFormat="1" ht="20.25" customHeight="1">
      <c r="A1154" s="192"/>
      <c r="B1154" s="199" t="str">
        <f t="shared" si="20"/>
        <v/>
      </c>
      <c r="C1154" s="175">
        <v>0</v>
      </c>
      <c r="D1154" s="175"/>
      <c r="E1154" s="175"/>
      <c r="F1154" s="175"/>
      <c r="G1154" s="175"/>
      <c r="H1154" s="176">
        <v>0</v>
      </c>
      <c r="I1154" s="176">
        <v>0</v>
      </c>
      <c r="J1154" s="176">
        <v>0</v>
      </c>
      <c r="K1154" s="176">
        <v>0</v>
      </c>
      <c r="L1154" s="200"/>
    </row>
    <row r="1155" spans="1:12" s="170" customFormat="1" ht="20.25" customHeight="1">
      <c r="A1155" s="192"/>
      <c r="B1155" s="182" t="s">
        <v>333</v>
      </c>
      <c r="C1155" s="175">
        <v>0</v>
      </c>
      <c r="D1155" s="175">
        <f>SUM(D4,D169:D171,D220,D272,D328,D385,D513,D586,D663,D686,D793,D851,D915,D935,D965,D975,D1020,D1041,D1085,D1135,D1138,D1150)</f>
        <v>211834</v>
      </c>
      <c r="E1155" s="175">
        <f t="shared" ref="E1155:G1155" si="21">SUM(E4,E169:E171,E220,E272,E328,E385,E513,E586,E663,E686,E793,E851,E915,E935,E965,E975,E1020,E1041,E1085,E1135,E1138,E1150)</f>
        <v>0</v>
      </c>
      <c r="F1155" s="175">
        <f t="shared" si="21"/>
        <v>207680</v>
      </c>
      <c r="G1155" s="175">
        <f t="shared" si="21"/>
        <v>219670</v>
      </c>
      <c r="H1155" s="176">
        <f t="shared" si="16"/>
        <v>0</v>
      </c>
      <c r="I1155" s="176">
        <f t="shared" si="17"/>
        <v>1.0369912289811833</v>
      </c>
      <c r="J1155" s="176">
        <f t="shared" si="18"/>
        <v>0</v>
      </c>
      <c r="K1155" s="176">
        <f t="shared" si="19"/>
        <v>1.0577330508474576</v>
      </c>
      <c r="L1155" s="200"/>
    </row>
  </sheetData>
  <sheetProtection insertColumns="0" insertRows="0" deleteColumns="0" deleteRows="0" autoFilter="0"/>
  <mergeCells count="1">
    <mergeCell ref="A1:K1"/>
  </mergeCells>
  <phoneticPr fontId="65" type="noConversion"/>
  <pageMargins left="0.74803149606299213" right="0.74803149606299213" top="0.98425196850393704" bottom="0.98425196850393704" header="0.51181102362204722" footer="0.51181102362204722"/>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showZeros="0" workbookViewId="0">
      <pane xSplit="2" ySplit="3" topLeftCell="C4" activePane="bottomRight" state="frozen"/>
      <selection pane="topRight" activeCell="C1" sqref="C1"/>
      <selection pane="bottomLeft" activeCell="A4" sqref="A4"/>
      <selection pane="bottomRight" activeCell="D10" sqref="D10"/>
    </sheetView>
  </sheetViews>
  <sheetFormatPr defaultColWidth="7.875" defaultRowHeight="14.25" customHeight="1"/>
  <cols>
    <col min="1" max="1" width="8.625" style="98" customWidth="1"/>
    <col min="2" max="2" width="44.125" style="98" customWidth="1"/>
    <col min="3" max="3" width="18" style="98" customWidth="1"/>
    <col min="4" max="4" width="17.125" style="98" customWidth="1"/>
    <col min="5" max="5" width="17" style="98" customWidth="1"/>
    <col min="6" max="6" width="20.625" style="108" hidden="1" customWidth="1"/>
  </cols>
  <sheetData>
    <row r="1" spans="1:6" s="205" customFormat="1" ht="45" customHeight="1">
      <c r="A1" s="372" t="s">
        <v>1359</v>
      </c>
      <c r="B1" s="372"/>
      <c r="C1" s="372"/>
      <c r="D1" s="372"/>
      <c r="E1" s="372"/>
      <c r="F1" s="204"/>
    </row>
    <row r="2" spans="1:6" s="205" customFormat="1" ht="20.25" customHeight="1">
      <c r="A2" s="206" t="str">
        <f t="shared" ref="A2:D76" si="0">""</f>
        <v/>
      </c>
      <c r="B2" s="207" t="str">
        <f t="shared" si="0"/>
        <v/>
      </c>
      <c r="C2" s="207" t="str">
        <f t="shared" si="0"/>
        <v/>
      </c>
      <c r="D2" s="207" t="str">
        <f t="shared" si="0"/>
        <v/>
      </c>
      <c r="E2" s="181" t="s">
        <v>1280</v>
      </c>
      <c r="F2" s="181"/>
    </row>
    <row r="3" spans="1:6" s="205" customFormat="1" ht="30" customHeight="1">
      <c r="A3" s="172" t="s">
        <v>357</v>
      </c>
      <c r="B3" s="189" t="s">
        <v>306</v>
      </c>
      <c r="C3" s="189" t="s">
        <v>256</v>
      </c>
      <c r="D3" s="189" t="s">
        <v>255</v>
      </c>
      <c r="E3" s="189" t="s">
        <v>1281</v>
      </c>
      <c r="F3" s="208" t="s">
        <v>1282</v>
      </c>
    </row>
    <row r="4" spans="1:6" s="205" customFormat="1" ht="20.25" customHeight="1">
      <c r="A4" s="225" t="str">
        <f t="shared" si="0"/>
        <v/>
      </c>
      <c r="B4" s="215" t="s">
        <v>1360</v>
      </c>
      <c r="C4" s="216">
        <f>SUM(C5,C12,C51)</f>
        <v>193898</v>
      </c>
      <c r="D4" s="216">
        <f>SUM(D5,D12,D51)</f>
        <v>172269</v>
      </c>
      <c r="E4" s="217">
        <f t="shared" ref="E4:E76" si="1">IF(D4=0,0,C4/D4)</f>
        <v>1.1255536399468273</v>
      </c>
      <c r="F4" s="213"/>
    </row>
    <row r="5" spans="1:6" s="219" customFormat="1" ht="20.25" customHeight="1">
      <c r="A5" s="214" t="s">
        <v>1283</v>
      </c>
      <c r="B5" s="215" t="s">
        <v>1284</v>
      </c>
      <c r="C5" s="216">
        <f>SUM(C6:C11)</f>
        <v>3656</v>
      </c>
      <c r="D5" s="216">
        <f>SUM(D6:D11)</f>
        <v>4269</v>
      </c>
      <c r="E5" s="217">
        <f t="shared" si="1"/>
        <v>0.85640665261185289</v>
      </c>
      <c r="F5" s="218">
        <v>11001</v>
      </c>
    </row>
    <row r="6" spans="1:6" s="205" customFormat="1" ht="20.25" customHeight="1">
      <c r="A6" s="209" t="str">
        <f t="shared" si="0"/>
        <v/>
      </c>
      <c r="B6" s="210" t="s">
        <v>1285</v>
      </c>
      <c r="C6" s="211">
        <v>575</v>
      </c>
      <c r="D6" s="211">
        <v>575</v>
      </c>
      <c r="E6" s="212">
        <f t="shared" si="1"/>
        <v>1</v>
      </c>
      <c r="F6" s="220">
        <v>1100102</v>
      </c>
    </row>
    <row r="7" spans="1:6" s="205" customFormat="1" ht="20.25" customHeight="1">
      <c r="A7" s="209" t="str">
        <f t="shared" si="0"/>
        <v/>
      </c>
      <c r="B7" s="210" t="s">
        <v>1286</v>
      </c>
      <c r="C7" s="211">
        <v>0</v>
      </c>
      <c r="D7" s="211">
        <v>0</v>
      </c>
      <c r="E7" s="212">
        <f t="shared" si="1"/>
        <v>0</v>
      </c>
      <c r="F7" s="220">
        <v>1100103</v>
      </c>
    </row>
    <row r="8" spans="1:6" s="205" customFormat="1" ht="20.25" customHeight="1">
      <c r="A8" s="209" t="str">
        <f t="shared" si="0"/>
        <v/>
      </c>
      <c r="B8" s="210" t="s">
        <v>1287</v>
      </c>
      <c r="C8" s="211">
        <v>1350</v>
      </c>
      <c r="D8" s="211">
        <v>1350</v>
      </c>
      <c r="E8" s="212">
        <f>IF(D8=0,0,C8/D8)</f>
        <v>1</v>
      </c>
      <c r="F8" s="220">
        <v>1100104</v>
      </c>
    </row>
    <row r="9" spans="1:6" s="205" customFormat="1" ht="20.25" customHeight="1">
      <c r="A9" s="209" t="str">
        <f t="shared" si="0"/>
        <v/>
      </c>
      <c r="B9" s="210" t="s">
        <v>1288</v>
      </c>
      <c r="C9" s="211">
        <v>57</v>
      </c>
      <c r="D9" s="211">
        <v>57</v>
      </c>
      <c r="E9" s="212">
        <f t="shared" si="1"/>
        <v>1</v>
      </c>
      <c r="F9" s="220">
        <v>1100105</v>
      </c>
    </row>
    <row r="10" spans="1:6" s="205" customFormat="1" ht="20.25" customHeight="1">
      <c r="A10" s="209" t="str">
        <f t="shared" si="0"/>
        <v/>
      </c>
      <c r="B10" s="210" t="s">
        <v>1289</v>
      </c>
      <c r="C10" s="211">
        <v>946</v>
      </c>
      <c r="D10" s="211">
        <v>946</v>
      </c>
      <c r="E10" s="212">
        <f t="shared" si="1"/>
        <v>1</v>
      </c>
      <c r="F10" s="220">
        <v>1100106</v>
      </c>
    </row>
    <row r="11" spans="1:6" s="205" customFormat="1" ht="20.25" customHeight="1">
      <c r="A11" s="209" t="str">
        <f t="shared" si="0"/>
        <v/>
      </c>
      <c r="B11" s="210" t="s">
        <v>1290</v>
      </c>
      <c r="C11" s="211">
        <v>728</v>
      </c>
      <c r="D11" s="211">
        <v>1341</v>
      </c>
      <c r="E11" s="212">
        <f t="shared" si="1"/>
        <v>0.54287844891871739</v>
      </c>
      <c r="F11" s="220">
        <v>1100199</v>
      </c>
    </row>
    <row r="12" spans="1:6" s="219" customFormat="1" ht="20.25" customHeight="1">
      <c r="A12" s="214" t="s">
        <v>1291</v>
      </c>
      <c r="B12" s="215" t="s">
        <v>1292</v>
      </c>
      <c r="C12" s="216">
        <f>SUM(C13:C50)</f>
        <v>138875</v>
      </c>
      <c r="D12" s="216">
        <f>SUM(D13:D50)</f>
        <v>130851</v>
      </c>
      <c r="E12" s="217">
        <f t="shared" si="1"/>
        <v>1.0613216559292631</v>
      </c>
      <c r="F12" s="218">
        <v>11002</v>
      </c>
    </row>
    <row r="13" spans="1:6" s="205" customFormat="1" ht="20.25" customHeight="1">
      <c r="A13" s="209" t="str">
        <f t="shared" si="0"/>
        <v/>
      </c>
      <c r="B13" s="210" t="s">
        <v>1293</v>
      </c>
      <c r="C13" s="211">
        <v>0</v>
      </c>
      <c r="D13" s="211"/>
      <c r="E13" s="212">
        <f t="shared" si="1"/>
        <v>0</v>
      </c>
      <c r="F13" s="220">
        <v>1100201</v>
      </c>
    </row>
    <row r="14" spans="1:6" s="205" customFormat="1" ht="20.25" customHeight="1">
      <c r="A14" s="209" t="str">
        <f t="shared" si="0"/>
        <v/>
      </c>
      <c r="B14" s="210" t="s">
        <v>1294</v>
      </c>
      <c r="C14" s="211">
        <v>32293</v>
      </c>
      <c r="D14" s="211">
        <v>29993</v>
      </c>
      <c r="E14" s="212">
        <f t="shared" si="1"/>
        <v>1.0766845597306038</v>
      </c>
      <c r="F14" s="220">
        <v>1100202</v>
      </c>
    </row>
    <row r="15" spans="1:6" s="205" customFormat="1" ht="20.25" customHeight="1">
      <c r="A15" s="209" t="str">
        <f t="shared" si="0"/>
        <v/>
      </c>
      <c r="B15" s="210" t="s">
        <v>1295</v>
      </c>
      <c r="C15" s="211">
        <v>7728</v>
      </c>
      <c r="D15" s="211">
        <v>3666</v>
      </c>
      <c r="E15" s="212">
        <f t="shared" si="1"/>
        <v>2.1080196399345335</v>
      </c>
      <c r="F15" s="220">
        <v>1100207</v>
      </c>
    </row>
    <row r="16" spans="1:6" s="205" customFormat="1" ht="20.25" customHeight="1">
      <c r="A16" s="209" t="str">
        <f t="shared" si="0"/>
        <v/>
      </c>
      <c r="B16" s="210" t="s">
        <v>1296</v>
      </c>
      <c r="C16" s="211">
        <v>6375</v>
      </c>
      <c r="D16" s="211">
        <v>7884</v>
      </c>
      <c r="E16" s="212">
        <f t="shared" si="1"/>
        <v>0.80859969558599698</v>
      </c>
      <c r="F16" s="220">
        <v>1100208</v>
      </c>
    </row>
    <row r="17" spans="1:6" s="205" customFormat="1" ht="20.25" customHeight="1">
      <c r="A17" s="209" t="str">
        <f t="shared" si="0"/>
        <v/>
      </c>
      <c r="B17" s="210" t="s">
        <v>1297</v>
      </c>
      <c r="C17" s="211"/>
      <c r="D17" s="211"/>
      <c r="E17" s="212">
        <f t="shared" si="1"/>
        <v>0</v>
      </c>
      <c r="F17" s="220">
        <v>1100212</v>
      </c>
    </row>
    <row r="18" spans="1:6" s="205" customFormat="1" ht="20.25" customHeight="1">
      <c r="A18" s="209" t="str">
        <f t="shared" si="0"/>
        <v/>
      </c>
      <c r="B18" s="210" t="s">
        <v>1298</v>
      </c>
      <c r="C18" s="211"/>
      <c r="D18" s="211"/>
      <c r="E18" s="212">
        <f t="shared" si="1"/>
        <v>0</v>
      </c>
      <c r="F18" s="220">
        <v>1100214</v>
      </c>
    </row>
    <row r="19" spans="1:6" s="205" customFormat="1" ht="20.25" customHeight="1">
      <c r="A19" s="209" t="str">
        <f t="shared" si="0"/>
        <v/>
      </c>
      <c r="B19" s="210" t="s">
        <v>1299</v>
      </c>
      <c r="C19" s="211">
        <v>167</v>
      </c>
      <c r="D19" s="211"/>
      <c r="E19" s="212">
        <f t="shared" si="1"/>
        <v>0</v>
      </c>
      <c r="F19" s="220">
        <v>1100225</v>
      </c>
    </row>
    <row r="20" spans="1:6" s="205" customFormat="1" ht="20.25" customHeight="1">
      <c r="A20" s="209" t="str">
        <f t="shared" si="0"/>
        <v/>
      </c>
      <c r="B20" s="210" t="s">
        <v>1300</v>
      </c>
      <c r="C20" s="211">
        <v>2557</v>
      </c>
      <c r="D20" s="211">
        <v>2030</v>
      </c>
      <c r="E20" s="212">
        <f t="shared" si="1"/>
        <v>1.2596059113300493</v>
      </c>
      <c r="F20" s="220">
        <v>1100226</v>
      </c>
    </row>
    <row r="21" spans="1:6" s="205" customFormat="1" ht="20.25" customHeight="1">
      <c r="A21" s="209" t="str">
        <f t="shared" si="0"/>
        <v/>
      </c>
      <c r="B21" s="210" t="s">
        <v>1301</v>
      </c>
      <c r="C21" s="211">
        <v>12702</v>
      </c>
      <c r="D21" s="211">
        <v>12609</v>
      </c>
      <c r="E21" s="212">
        <f t="shared" si="1"/>
        <v>1.007375684035213</v>
      </c>
      <c r="F21" s="220">
        <v>1100227</v>
      </c>
    </row>
    <row r="22" spans="1:6" s="205" customFormat="1" ht="20.25" customHeight="1">
      <c r="A22" s="209" t="str">
        <f t="shared" si="0"/>
        <v/>
      </c>
      <c r="B22" s="210" t="s">
        <v>1302</v>
      </c>
      <c r="C22" s="211"/>
      <c r="D22" s="211"/>
      <c r="E22" s="212">
        <f t="shared" si="1"/>
        <v>0</v>
      </c>
      <c r="F22" s="220">
        <v>1100228</v>
      </c>
    </row>
    <row r="23" spans="1:6" s="205" customFormat="1" ht="20.25" customHeight="1">
      <c r="A23" s="209" t="str">
        <f t="shared" si="0"/>
        <v/>
      </c>
      <c r="B23" s="210" t="s">
        <v>1303</v>
      </c>
      <c r="C23" s="211">
        <v>2521</v>
      </c>
      <c r="D23" s="211">
        <v>1455</v>
      </c>
      <c r="E23" s="212">
        <f t="shared" si="1"/>
        <v>1.7326460481099657</v>
      </c>
      <c r="F23" s="220">
        <v>1100229</v>
      </c>
    </row>
    <row r="24" spans="1:6" s="205" customFormat="1" ht="20.25" customHeight="1">
      <c r="A24" s="209" t="str">
        <f t="shared" si="0"/>
        <v/>
      </c>
      <c r="B24" s="210" t="s">
        <v>1304</v>
      </c>
      <c r="C24" s="211"/>
      <c r="D24" s="211"/>
      <c r="E24" s="212">
        <f t="shared" si="1"/>
        <v>0</v>
      </c>
      <c r="F24" s="220">
        <v>1100230</v>
      </c>
    </row>
    <row r="25" spans="1:6" s="205" customFormat="1" ht="20.25" customHeight="1">
      <c r="A25" s="209" t="str">
        <f t="shared" si="0"/>
        <v/>
      </c>
      <c r="B25" s="221" t="s">
        <v>1305</v>
      </c>
      <c r="C25" s="211">
        <v>7969</v>
      </c>
      <c r="D25" s="211">
        <v>4659</v>
      </c>
      <c r="E25" s="212">
        <f t="shared" si="1"/>
        <v>1.7104528868855977</v>
      </c>
      <c r="F25" s="220">
        <v>1100231</v>
      </c>
    </row>
    <row r="26" spans="1:6" s="205" customFormat="1" ht="20.25" customHeight="1">
      <c r="A26" s="209" t="str">
        <f t="shared" si="0"/>
        <v/>
      </c>
      <c r="B26" s="210" t="s">
        <v>1306</v>
      </c>
      <c r="C26" s="211"/>
      <c r="D26" s="211">
        <v>30</v>
      </c>
      <c r="E26" s="212">
        <f t="shared" si="1"/>
        <v>0</v>
      </c>
      <c r="F26" s="220">
        <v>1100241</v>
      </c>
    </row>
    <row r="27" spans="1:6" s="205" customFormat="1" ht="20.25" customHeight="1">
      <c r="A27" s="209" t="str">
        <f t="shared" si="0"/>
        <v/>
      </c>
      <c r="B27" s="210" t="s">
        <v>1307</v>
      </c>
      <c r="C27" s="211"/>
      <c r="D27" s="211"/>
      <c r="E27" s="212">
        <f t="shared" si="1"/>
        <v>0</v>
      </c>
      <c r="F27" s="220">
        <v>1100242</v>
      </c>
    </row>
    <row r="28" spans="1:6" s="205" customFormat="1" ht="20.25" customHeight="1">
      <c r="A28" s="209" t="str">
        <f t="shared" si="0"/>
        <v/>
      </c>
      <c r="B28" s="210" t="s">
        <v>1308</v>
      </c>
      <c r="C28" s="211"/>
      <c r="D28" s="211"/>
      <c r="E28" s="212">
        <f t="shared" si="1"/>
        <v>0</v>
      </c>
      <c r="F28" s="220">
        <v>1100243</v>
      </c>
    </row>
    <row r="29" spans="1:6" s="205" customFormat="1" ht="20.25" customHeight="1">
      <c r="A29" s="209" t="str">
        <f t="shared" si="0"/>
        <v/>
      </c>
      <c r="B29" s="210" t="s">
        <v>1309</v>
      </c>
      <c r="C29" s="211">
        <v>801</v>
      </c>
      <c r="D29" s="211">
        <v>705</v>
      </c>
      <c r="E29" s="212">
        <f t="shared" si="1"/>
        <v>1.1361702127659574</v>
      </c>
      <c r="F29" s="220">
        <v>1100244</v>
      </c>
    </row>
    <row r="30" spans="1:6" s="205" customFormat="1" ht="20.25" customHeight="1">
      <c r="A30" s="209" t="str">
        <f t="shared" si="0"/>
        <v/>
      </c>
      <c r="B30" s="210" t="s">
        <v>1310</v>
      </c>
      <c r="C30" s="211">
        <v>9601</v>
      </c>
      <c r="D30" s="211">
        <v>9595</v>
      </c>
      <c r="E30" s="212">
        <f t="shared" si="1"/>
        <v>1.0006253256904638</v>
      </c>
      <c r="F30" s="220">
        <v>1100245</v>
      </c>
    </row>
    <row r="31" spans="1:6" s="205" customFormat="1" ht="20.25" customHeight="1">
      <c r="A31" s="209" t="str">
        <f t="shared" si="0"/>
        <v/>
      </c>
      <c r="B31" s="210" t="s">
        <v>1311</v>
      </c>
      <c r="C31" s="211">
        <v>0</v>
      </c>
      <c r="D31" s="211"/>
      <c r="E31" s="212">
        <f t="shared" si="1"/>
        <v>0</v>
      </c>
      <c r="F31" s="220">
        <v>1100246</v>
      </c>
    </row>
    <row r="32" spans="1:6" s="205" customFormat="1" ht="20.25" customHeight="1">
      <c r="A32" s="209" t="str">
        <f t="shared" si="0"/>
        <v/>
      </c>
      <c r="B32" s="210" t="s">
        <v>1312</v>
      </c>
      <c r="C32" s="211">
        <v>173</v>
      </c>
      <c r="D32" s="211">
        <v>682</v>
      </c>
      <c r="E32" s="212">
        <f t="shared" si="1"/>
        <v>0.25366568914956011</v>
      </c>
      <c r="F32" s="220">
        <v>1100247</v>
      </c>
    </row>
    <row r="33" spans="1:6" s="205" customFormat="1" ht="20.25" customHeight="1">
      <c r="A33" s="209" t="str">
        <f t="shared" si="0"/>
        <v/>
      </c>
      <c r="B33" s="210" t="s">
        <v>1313</v>
      </c>
      <c r="C33" s="211">
        <v>17573</v>
      </c>
      <c r="D33" s="211">
        <v>14125</v>
      </c>
      <c r="E33" s="212">
        <f t="shared" si="1"/>
        <v>1.2441061946902654</v>
      </c>
      <c r="F33" s="220">
        <v>1100248</v>
      </c>
    </row>
    <row r="34" spans="1:6" s="205" customFormat="1" ht="20.25" customHeight="1">
      <c r="A34" s="209" t="str">
        <f t="shared" si="0"/>
        <v/>
      </c>
      <c r="B34" s="210" t="s">
        <v>1314</v>
      </c>
      <c r="C34" s="211">
        <v>4790</v>
      </c>
      <c r="D34" s="211">
        <v>13005</v>
      </c>
      <c r="E34" s="212">
        <f t="shared" si="1"/>
        <v>0.36831987697039598</v>
      </c>
      <c r="F34" s="220">
        <v>1100249</v>
      </c>
    </row>
    <row r="35" spans="1:6" s="205" customFormat="1" ht="20.25" customHeight="1">
      <c r="A35" s="209" t="str">
        <f t="shared" si="0"/>
        <v/>
      </c>
      <c r="B35" s="210" t="s">
        <v>1315</v>
      </c>
      <c r="C35" s="211">
        <v>1333</v>
      </c>
      <c r="D35" s="211">
        <v>1791</v>
      </c>
      <c r="E35" s="212">
        <f t="shared" si="1"/>
        <v>0.74427694025683977</v>
      </c>
      <c r="F35" s="220">
        <v>1100250</v>
      </c>
    </row>
    <row r="36" spans="1:6" s="205" customFormat="1" ht="20.25" customHeight="1">
      <c r="A36" s="209" t="str">
        <f t="shared" si="0"/>
        <v/>
      </c>
      <c r="B36" s="210" t="s">
        <v>1316</v>
      </c>
      <c r="C36" s="211">
        <v>0</v>
      </c>
      <c r="D36" s="211"/>
      <c r="E36" s="212">
        <f t="shared" si="1"/>
        <v>0</v>
      </c>
      <c r="F36" s="220">
        <v>1100251</v>
      </c>
    </row>
    <row r="37" spans="1:6" s="205" customFormat="1" ht="20.25" customHeight="1">
      <c r="A37" s="209" t="str">
        <f t="shared" si="0"/>
        <v/>
      </c>
      <c r="B37" s="210" t="s">
        <v>1317</v>
      </c>
      <c r="C37" s="211">
        <v>25207</v>
      </c>
      <c r="D37" s="211">
        <v>11475</v>
      </c>
      <c r="E37" s="212">
        <f t="shared" si="1"/>
        <v>2.1966884531590414</v>
      </c>
      <c r="F37" s="220">
        <v>1100252</v>
      </c>
    </row>
    <row r="38" spans="1:6" s="205" customFormat="1" ht="20.25" customHeight="1">
      <c r="A38" s="209" t="str">
        <f t="shared" si="0"/>
        <v/>
      </c>
      <c r="B38" s="210" t="s">
        <v>1318</v>
      </c>
      <c r="C38" s="211">
        <v>4904</v>
      </c>
      <c r="D38" s="211">
        <v>4198</v>
      </c>
      <c r="E38" s="212">
        <f t="shared" si="1"/>
        <v>1.1681753215817057</v>
      </c>
      <c r="F38" s="220">
        <v>1100253</v>
      </c>
    </row>
    <row r="39" spans="1:6" s="205" customFormat="1" ht="20.25" customHeight="1">
      <c r="A39" s="209" t="str">
        <f t="shared" si="0"/>
        <v/>
      </c>
      <c r="B39" s="210" t="s">
        <v>1319</v>
      </c>
      <c r="C39" s="211"/>
      <c r="D39" s="211"/>
      <c r="E39" s="212">
        <f t="shared" si="1"/>
        <v>0</v>
      </c>
      <c r="F39" s="220">
        <v>1100254</v>
      </c>
    </row>
    <row r="40" spans="1:6" s="205" customFormat="1" ht="20.25" customHeight="1">
      <c r="A40" s="209" t="str">
        <f t="shared" si="0"/>
        <v/>
      </c>
      <c r="B40" s="210" t="s">
        <v>1320</v>
      </c>
      <c r="C40" s="211"/>
      <c r="D40" s="211"/>
      <c r="E40" s="212">
        <f t="shared" si="1"/>
        <v>0</v>
      </c>
      <c r="F40" s="220">
        <v>1100255</v>
      </c>
    </row>
    <row r="41" spans="1:6" s="205" customFormat="1" ht="20.25" customHeight="1">
      <c r="A41" s="209" t="str">
        <f t="shared" si="0"/>
        <v/>
      </c>
      <c r="B41" s="210" t="s">
        <v>1321</v>
      </c>
      <c r="C41" s="211"/>
      <c r="D41" s="211"/>
      <c r="E41" s="212">
        <f t="shared" si="1"/>
        <v>0</v>
      </c>
      <c r="F41" s="220">
        <v>1100256</v>
      </c>
    </row>
    <row r="42" spans="1:6" s="205" customFormat="1" ht="20.25" customHeight="1">
      <c r="A42" s="209" t="str">
        <f t="shared" si="0"/>
        <v/>
      </c>
      <c r="B42" s="210" t="s">
        <v>1322</v>
      </c>
      <c r="C42" s="211"/>
      <c r="D42" s="211"/>
      <c r="E42" s="212">
        <f t="shared" si="1"/>
        <v>0</v>
      </c>
      <c r="F42" s="220">
        <v>1100257</v>
      </c>
    </row>
    <row r="43" spans="1:6" s="205" customFormat="1" ht="20.25" customHeight="1">
      <c r="A43" s="209" t="str">
        <f t="shared" si="0"/>
        <v/>
      </c>
      <c r="B43" s="210" t="s">
        <v>1323</v>
      </c>
      <c r="C43" s="211">
        <v>1239</v>
      </c>
      <c r="D43" s="211">
        <v>3292</v>
      </c>
      <c r="E43" s="212">
        <f t="shared" si="1"/>
        <v>0.37636695018226002</v>
      </c>
      <c r="F43" s="220">
        <v>1100258</v>
      </c>
    </row>
    <row r="44" spans="1:6" s="205" customFormat="1" ht="20.25" customHeight="1">
      <c r="A44" s="209" t="str">
        <f t="shared" si="0"/>
        <v/>
      </c>
      <c r="B44" s="210" t="s">
        <v>1324</v>
      </c>
      <c r="C44" s="211">
        <v>93</v>
      </c>
      <c r="D44" s="211">
        <v>90</v>
      </c>
      <c r="E44" s="212">
        <f t="shared" si="1"/>
        <v>1.0333333333333334</v>
      </c>
      <c r="F44" s="220">
        <v>1100259</v>
      </c>
    </row>
    <row r="45" spans="1:6" s="205" customFormat="1" ht="20.25" customHeight="1">
      <c r="A45" s="209" t="str">
        <f t="shared" si="0"/>
        <v/>
      </c>
      <c r="B45" s="210" t="s">
        <v>1325</v>
      </c>
      <c r="C45" s="211">
        <v>248</v>
      </c>
      <c r="D45" s="211"/>
      <c r="E45" s="212">
        <f t="shared" si="1"/>
        <v>0</v>
      </c>
      <c r="F45" s="220">
        <v>1100260</v>
      </c>
    </row>
    <row r="46" spans="1:6" s="205" customFormat="1" ht="20.25" customHeight="1">
      <c r="A46" s="209" t="str">
        <f t="shared" si="0"/>
        <v/>
      </c>
      <c r="B46" s="210" t="s">
        <v>1326</v>
      </c>
      <c r="C46" s="211"/>
      <c r="D46" s="211"/>
      <c r="E46" s="212">
        <f t="shared" si="1"/>
        <v>0</v>
      </c>
      <c r="F46" s="220">
        <v>1100269</v>
      </c>
    </row>
    <row r="47" spans="1:6" s="205" customFormat="1" ht="20.25" customHeight="1">
      <c r="A47" s="209" t="str">
        <f t="shared" si="0"/>
        <v/>
      </c>
      <c r="B47" s="210" t="s">
        <v>1327</v>
      </c>
      <c r="C47" s="211">
        <v>338</v>
      </c>
      <c r="D47" s="211">
        <v>1974</v>
      </c>
      <c r="E47" s="212">
        <f t="shared" si="1"/>
        <v>0.171225937183384</v>
      </c>
      <c r="F47" s="220">
        <v>1100296</v>
      </c>
    </row>
    <row r="48" spans="1:6" s="205" customFormat="1" ht="20.25" customHeight="1">
      <c r="A48" s="209" t="str">
        <f t="shared" si="0"/>
        <v/>
      </c>
      <c r="B48" s="210" t="s">
        <v>1328</v>
      </c>
      <c r="C48" s="211">
        <v>71</v>
      </c>
      <c r="D48" s="211">
        <v>502</v>
      </c>
      <c r="E48" s="212">
        <f t="shared" si="1"/>
        <v>0.14143426294820718</v>
      </c>
      <c r="F48" s="220">
        <v>1100297</v>
      </c>
    </row>
    <row r="49" spans="1:6" s="205" customFormat="1" ht="20.25" customHeight="1">
      <c r="A49" s="209" t="str">
        <f t="shared" si="0"/>
        <v/>
      </c>
      <c r="B49" s="210" t="s">
        <v>1329</v>
      </c>
      <c r="C49" s="211"/>
      <c r="D49" s="211">
        <v>6899</v>
      </c>
      <c r="E49" s="212">
        <f t="shared" si="1"/>
        <v>0</v>
      </c>
      <c r="F49" s="220">
        <v>1100298</v>
      </c>
    </row>
    <row r="50" spans="1:6" s="205" customFormat="1" ht="20.25" customHeight="1">
      <c r="A50" s="209" t="str">
        <f t="shared" si="0"/>
        <v/>
      </c>
      <c r="B50" s="210" t="s">
        <v>1330</v>
      </c>
      <c r="C50" s="211">
        <v>192</v>
      </c>
      <c r="D50" s="211">
        <v>192</v>
      </c>
      <c r="E50" s="212">
        <f t="shared" si="1"/>
        <v>1</v>
      </c>
      <c r="F50" s="220">
        <v>1100299</v>
      </c>
    </row>
    <row r="51" spans="1:6" s="219" customFormat="1" ht="20.25" customHeight="1">
      <c r="A51" s="214" t="s">
        <v>1331</v>
      </c>
      <c r="B51" s="215" t="s">
        <v>1332</v>
      </c>
      <c r="C51" s="216">
        <f>SUM(C52:C72)</f>
        <v>51367</v>
      </c>
      <c r="D51" s="216">
        <f>SUM(D52:D72)</f>
        <v>37149</v>
      </c>
      <c r="E51" s="217">
        <f t="shared" si="1"/>
        <v>1.3827290102021588</v>
      </c>
      <c r="F51" s="218">
        <v>11003</v>
      </c>
    </row>
    <row r="52" spans="1:6" s="205" customFormat="1" ht="20.25" customHeight="1">
      <c r="A52" s="209" t="str">
        <f t="shared" si="0"/>
        <v/>
      </c>
      <c r="B52" s="210" t="s">
        <v>1333</v>
      </c>
      <c r="C52" s="211">
        <v>704</v>
      </c>
      <c r="D52" s="211">
        <v>583</v>
      </c>
      <c r="E52" s="212">
        <f t="shared" si="1"/>
        <v>1.2075471698113207</v>
      </c>
      <c r="F52" s="220">
        <v>1100301</v>
      </c>
    </row>
    <row r="53" spans="1:6" s="205" customFormat="1" ht="20.25" customHeight="1">
      <c r="A53" s="209" t="str">
        <f t="shared" si="0"/>
        <v/>
      </c>
      <c r="B53" s="210" t="s">
        <v>1334</v>
      </c>
      <c r="C53" s="211">
        <v>0</v>
      </c>
      <c r="D53" s="211">
        <v>0</v>
      </c>
      <c r="E53" s="212">
        <f t="shared" si="1"/>
        <v>0</v>
      </c>
      <c r="F53" s="220">
        <v>1100302</v>
      </c>
    </row>
    <row r="54" spans="1:6" s="205" customFormat="1" ht="20.25" customHeight="1">
      <c r="A54" s="209" t="str">
        <f t="shared" si="0"/>
        <v/>
      </c>
      <c r="B54" s="210" t="s">
        <v>1335</v>
      </c>
      <c r="C54" s="211">
        <v>223</v>
      </c>
      <c r="D54" s="211">
        <v>54</v>
      </c>
      <c r="E54" s="212">
        <f t="shared" si="1"/>
        <v>4.1296296296296298</v>
      </c>
      <c r="F54" s="220">
        <v>1100303</v>
      </c>
    </row>
    <row r="55" spans="1:6" s="205" customFormat="1" ht="20.25" customHeight="1">
      <c r="A55" s="209" t="str">
        <f t="shared" si="0"/>
        <v/>
      </c>
      <c r="B55" s="210" t="s">
        <v>1336</v>
      </c>
      <c r="C55" s="211">
        <v>197</v>
      </c>
      <c r="D55" s="211">
        <v>248</v>
      </c>
      <c r="E55" s="212">
        <f t="shared" si="1"/>
        <v>0.79435483870967738</v>
      </c>
      <c r="F55" s="220">
        <v>1100304</v>
      </c>
    </row>
    <row r="56" spans="1:6" s="205" customFormat="1" ht="20.25" customHeight="1">
      <c r="A56" s="209" t="str">
        <f t="shared" si="0"/>
        <v/>
      </c>
      <c r="B56" s="210" t="s">
        <v>1337</v>
      </c>
      <c r="C56" s="211">
        <v>3308</v>
      </c>
      <c r="D56" s="211">
        <v>747</v>
      </c>
      <c r="E56" s="212">
        <f t="shared" si="1"/>
        <v>4.428380187416332</v>
      </c>
      <c r="F56" s="220">
        <v>1100305</v>
      </c>
    </row>
    <row r="57" spans="1:6" s="205" customFormat="1" ht="20.25" customHeight="1">
      <c r="A57" s="209" t="str">
        <f t="shared" si="0"/>
        <v/>
      </c>
      <c r="B57" s="210" t="s">
        <v>1338</v>
      </c>
      <c r="C57" s="211">
        <v>139</v>
      </c>
      <c r="D57" s="211">
        <v>225</v>
      </c>
      <c r="E57" s="212">
        <f t="shared" si="1"/>
        <v>0.61777777777777776</v>
      </c>
      <c r="F57" s="220">
        <v>1100306</v>
      </c>
    </row>
    <row r="58" spans="1:6" s="205" customFormat="1" ht="20.25" customHeight="1">
      <c r="A58" s="209" t="str">
        <f t="shared" si="0"/>
        <v/>
      </c>
      <c r="B58" s="210" t="s">
        <v>1339</v>
      </c>
      <c r="C58" s="211">
        <v>80</v>
      </c>
      <c r="D58" s="211">
        <v>448</v>
      </c>
      <c r="E58" s="212">
        <f t="shared" si="1"/>
        <v>0.17857142857142858</v>
      </c>
      <c r="F58" s="220">
        <v>1100307</v>
      </c>
    </row>
    <row r="59" spans="1:6" s="205" customFormat="1" ht="20.25" customHeight="1">
      <c r="A59" s="209" t="str">
        <f t="shared" si="0"/>
        <v/>
      </c>
      <c r="B59" s="210" t="s">
        <v>1340</v>
      </c>
      <c r="C59" s="211">
        <v>7383</v>
      </c>
      <c r="D59" s="211">
        <v>1133</v>
      </c>
      <c r="E59" s="212">
        <f t="shared" si="1"/>
        <v>6.5163283318623124</v>
      </c>
      <c r="F59" s="220">
        <v>1100308</v>
      </c>
    </row>
    <row r="60" spans="1:6" s="205" customFormat="1" ht="20.25" customHeight="1">
      <c r="A60" s="209" t="str">
        <f t="shared" si="0"/>
        <v/>
      </c>
      <c r="B60" s="210" t="s">
        <v>1341</v>
      </c>
      <c r="C60" s="211">
        <v>283</v>
      </c>
      <c r="D60" s="211">
        <v>268</v>
      </c>
      <c r="E60" s="212">
        <f t="shared" si="1"/>
        <v>1.0559701492537314</v>
      </c>
      <c r="F60" s="220">
        <v>1100310</v>
      </c>
    </row>
    <row r="61" spans="1:6" s="205" customFormat="1" ht="20.25" customHeight="1">
      <c r="A61" s="209" t="str">
        <f t="shared" si="0"/>
        <v/>
      </c>
      <c r="B61" s="210" t="s">
        <v>1342</v>
      </c>
      <c r="C61" s="211">
        <v>10799</v>
      </c>
      <c r="D61" s="211">
        <v>775</v>
      </c>
      <c r="E61" s="212">
        <f t="shared" si="1"/>
        <v>13.934193548387096</v>
      </c>
      <c r="F61" s="220">
        <v>1100311</v>
      </c>
    </row>
    <row r="62" spans="1:6" s="205" customFormat="1" ht="20.25" customHeight="1">
      <c r="A62" s="209" t="str">
        <f t="shared" si="0"/>
        <v/>
      </c>
      <c r="B62" s="210" t="s">
        <v>1343</v>
      </c>
      <c r="C62" s="211">
        <v>433</v>
      </c>
      <c r="D62" s="211">
        <v>211</v>
      </c>
      <c r="E62" s="212">
        <f t="shared" si="1"/>
        <v>2.0521327014218009</v>
      </c>
      <c r="F62" s="220">
        <v>1100312</v>
      </c>
    </row>
    <row r="63" spans="1:6" s="205" customFormat="1" ht="20.25" customHeight="1">
      <c r="A63" s="209" t="str">
        <f t="shared" si="0"/>
        <v/>
      </c>
      <c r="B63" s="210" t="s">
        <v>1344</v>
      </c>
      <c r="C63" s="211">
        <v>23268</v>
      </c>
      <c r="D63" s="211">
        <v>27157</v>
      </c>
      <c r="E63" s="212">
        <f t="shared" si="1"/>
        <v>0.85679566962477449</v>
      </c>
      <c r="F63" s="220">
        <v>1100313</v>
      </c>
    </row>
    <row r="64" spans="1:6" s="205" customFormat="1" ht="20.25" customHeight="1">
      <c r="A64" s="209" t="str">
        <f t="shared" si="0"/>
        <v/>
      </c>
      <c r="B64" s="210" t="s">
        <v>1345</v>
      </c>
      <c r="C64" s="211">
        <v>2688</v>
      </c>
      <c r="D64" s="211">
        <v>2750</v>
      </c>
      <c r="E64" s="212">
        <f t="shared" si="1"/>
        <v>0.97745454545454546</v>
      </c>
      <c r="F64" s="220">
        <v>1100314</v>
      </c>
    </row>
    <row r="65" spans="1:6" s="205" customFormat="1" ht="20.25" customHeight="1">
      <c r="A65" s="209" t="str">
        <f t="shared" si="0"/>
        <v/>
      </c>
      <c r="B65" s="210" t="s">
        <v>1346</v>
      </c>
      <c r="C65" s="211">
        <v>468</v>
      </c>
      <c r="D65" s="211">
        <v>497</v>
      </c>
      <c r="E65" s="212">
        <f t="shared" si="1"/>
        <v>0.94164989939637822</v>
      </c>
      <c r="F65" s="220">
        <v>1100315</v>
      </c>
    </row>
    <row r="66" spans="1:6" s="205" customFormat="1" ht="20.25" customHeight="1">
      <c r="A66" s="209" t="str">
        <f t="shared" si="0"/>
        <v/>
      </c>
      <c r="B66" s="210" t="s">
        <v>1347</v>
      </c>
      <c r="C66" s="211">
        <v>315</v>
      </c>
      <c r="D66" s="211">
        <v>1202</v>
      </c>
      <c r="E66" s="212">
        <f t="shared" si="1"/>
        <v>0.26206322795341097</v>
      </c>
      <c r="F66" s="220">
        <v>1100316</v>
      </c>
    </row>
    <row r="67" spans="1:6" s="205" customFormat="1" ht="20.25" customHeight="1">
      <c r="A67" s="209" t="str">
        <f t="shared" si="0"/>
        <v/>
      </c>
      <c r="B67" s="210" t="s">
        <v>1348</v>
      </c>
      <c r="C67" s="211">
        <v>0</v>
      </c>
      <c r="D67" s="211">
        <v>0</v>
      </c>
      <c r="E67" s="212">
        <f t="shared" si="1"/>
        <v>0</v>
      </c>
      <c r="F67" s="220">
        <v>1100317</v>
      </c>
    </row>
    <row r="68" spans="1:6" s="205" customFormat="1" ht="20.25" customHeight="1">
      <c r="A68" s="209" t="str">
        <f t="shared" si="0"/>
        <v/>
      </c>
      <c r="B68" s="210" t="s">
        <v>1349</v>
      </c>
      <c r="C68" s="211">
        <v>58</v>
      </c>
      <c r="D68" s="211">
        <v>65</v>
      </c>
      <c r="E68" s="212">
        <f t="shared" si="1"/>
        <v>0.89230769230769236</v>
      </c>
      <c r="F68" s="220">
        <v>1100320</v>
      </c>
    </row>
    <row r="69" spans="1:6" s="205" customFormat="1" ht="20.25" customHeight="1">
      <c r="A69" s="209" t="str">
        <f t="shared" si="0"/>
        <v/>
      </c>
      <c r="B69" s="210" t="s">
        <v>1350</v>
      </c>
      <c r="C69" s="211">
        <v>221</v>
      </c>
      <c r="D69" s="211">
        <v>305</v>
      </c>
      <c r="E69" s="212">
        <f t="shared" si="1"/>
        <v>0.72459016393442621</v>
      </c>
      <c r="F69" s="220">
        <v>1100321</v>
      </c>
    </row>
    <row r="70" spans="1:6" s="205" customFormat="1" ht="20.25" customHeight="1">
      <c r="A70" s="209" t="str">
        <f t="shared" si="0"/>
        <v/>
      </c>
      <c r="B70" s="210" t="s">
        <v>1351</v>
      </c>
      <c r="C70" s="211">
        <v>3</v>
      </c>
      <c r="D70" s="211">
        <v>30</v>
      </c>
      <c r="E70" s="212">
        <f t="shared" si="1"/>
        <v>0.1</v>
      </c>
      <c r="F70" s="220">
        <v>1100322</v>
      </c>
    </row>
    <row r="71" spans="1:6" s="205" customFormat="1" ht="20.25" customHeight="1">
      <c r="A71" s="222" t="str">
        <f t="shared" si="0"/>
        <v/>
      </c>
      <c r="B71" s="210" t="s">
        <v>1352</v>
      </c>
      <c r="C71" s="211">
        <v>797</v>
      </c>
      <c r="D71" s="211">
        <v>451</v>
      </c>
      <c r="E71" s="212">
        <f t="shared" si="1"/>
        <v>1.7671840354767183</v>
      </c>
      <c r="F71" s="220">
        <v>1100324</v>
      </c>
    </row>
    <row r="72" spans="1:6" s="205" customFormat="1" ht="20.25" customHeight="1">
      <c r="A72" s="209" t="str">
        <f t="shared" si="0"/>
        <v/>
      </c>
      <c r="B72" s="210" t="s">
        <v>1353</v>
      </c>
      <c r="C72" s="211">
        <v>0</v>
      </c>
      <c r="D72" s="211">
        <v>0</v>
      </c>
      <c r="E72" s="212">
        <f t="shared" si="1"/>
        <v>0</v>
      </c>
      <c r="F72" s="220">
        <v>1100399</v>
      </c>
    </row>
    <row r="73" spans="1:6" s="219" customFormat="1" ht="20.25" customHeight="1">
      <c r="A73" s="214" t="s">
        <v>1354</v>
      </c>
      <c r="B73" s="223" t="s">
        <v>1355</v>
      </c>
      <c r="C73" s="216">
        <f>SUM(C74:C75)</f>
        <v>5418</v>
      </c>
      <c r="D73" s="216">
        <f>SUM(D74:D75)</f>
        <v>7705</v>
      </c>
      <c r="E73" s="217">
        <f t="shared" si="1"/>
        <v>0.70317975340687866</v>
      </c>
      <c r="F73" s="218">
        <v>23006</v>
      </c>
    </row>
    <row r="74" spans="1:6" s="205" customFormat="1" ht="20.25" customHeight="1">
      <c r="A74" s="222" t="str">
        <f t="shared" si="0"/>
        <v/>
      </c>
      <c r="B74" s="224" t="s">
        <v>1356</v>
      </c>
      <c r="C74" s="211"/>
      <c r="D74" s="211"/>
      <c r="E74" s="212">
        <f t="shared" si="1"/>
        <v>0</v>
      </c>
      <c r="F74" s="220">
        <v>2300601</v>
      </c>
    </row>
    <row r="75" spans="1:6" s="205" customFormat="1" ht="20.25" customHeight="1">
      <c r="A75" s="209" t="str">
        <f t="shared" si="0"/>
        <v/>
      </c>
      <c r="B75" s="224" t="s">
        <v>1357</v>
      </c>
      <c r="C75" s="211">
        <v>5418</v>
      </c>
      <c r="D75" s="211">
        <v>7705</v>
      </c>
      <c r="E75" s="212">
        <f t="shared" si="1"/>
        <v>0.70317975340687866</v>
      </c>
      <c r="F75" s="220">
        <v>2300602</v>
      </c>
    </row>
    <row r="76" spans="1:6" s="219" customFormat="1" ht="20.25" customHeight="1">
      <c r="A76" s="225" t="str">
        <f t="shared" si="0"/>
        <v/>
      </c>
      <c r="B76" s="223" t="s">
        <v>1358</v>
      </c>
      <c r="C76" s="216">
        <f t="shared" ref="C76:D76" si="2">C4-C73</f>
        <v>188480</v>
      </c>
      <c r="D76" s="216">
        <f t="shared" si="2"/>
        <v>164564</v>
      </c>
      <c r="E76" s="217">
        <f t="shared" si="1"/>
        <v>1.1453294766777666</v>
      </c>
      <c r="F76" s="226"/>
    </row>
  </sheetData>
  <sheetProtection insertColumns="0" insertRows="0" deleteColumns="0" deleteRows="0" autoFilter="0"/>
  <mergeCells count="1">
    <mergeCell ref="A1:E1"/>
  </mergeCells>
  <phoneticPr fontId="65" type="noConversion"/>
  <pageMargins left="0.74803149606299213" right="0.74803149606299213" top="0.98425196850393704" bottom="0.98425196850393704" header="0.51181102362204722" footer="0.51181102362204722"/>
  <pageSetup paperSize="9"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GridLines="0" showZeros="0" workbookViewId="0">
      <selection activeCell="F9" sqref="F9"/>
    </sheetView>
  </sheetViews>
  <sheetFormatPr defaultColWidth="9" defaultRowHeight="20.25" customHeight="1"/>
  <cols>
    <col min="1" max="1" width="29" style="15" customWidth="1"/>
    <col min="2" max="2" width="18.875" style="15" customWidth="1"/>
    <col min="3" max="3" width="0.125" style="15" hidden="1" customWidth="1"/>
    <col min="4" max="4" width="12.5" style="15" hidden="1" customWidth="1"/>
    <col min="5" max="5" width="18.625" style="15" customWidth="1"/>
    <col min="6" max="6" width="12.25" style="15" customWidth="1"/>
    <col min="7" max="7" width="13.625" style="15" hidden="1" customWidth="1"/>
    <col min="8" max="8" width="12.75" style="15" customWidth="1"/>
    <col min="9" max="9" width="12.75" style="125" hidden="1" customWidth="1"/>
  </cols>
  <sheetData>
    <row r="1" spans="1:9" s="170" customFormat="1" ht="45" customHeight="1">
      <c r="A1" s="370" t="s">
        <v>1364</v>
      </c>
      <c r="B1" s="370"/>
      <c r="C1" s="370"/>
      <c r="D1" s="370"/>
      <c r="E1" s="370"/>
      <c r="F1" s="370"/>
      <c r="G1" s="370"/>
      <c r="H1" s="370"/>
      <c r="I1" s="169"/>
    </row>
    <row r="2" spans="1:9" s="170" customFormat="1" ht="20.25" customHeight="1">
      <c r="A2" s="227"/>
      <c r="B2" s="20"/>
      <c r="C2" s="20"/>
      <c r="D2" s="20"/>
      <c r="E2" s="20"/>
      <c r="F2" s="20"/>
      <c r="G2" s="20"/>
      <c r="H2" s="181" t="s">
        <v>251</v>
      </c>
      <c r="I2" s="181"/>
    </row>
    <row r="3" spans="1:9" s="170" customFormat="1" ht="33" customHeight="1">
      <c r="A3" s="182" t="s">
        <v>252</v>
      </c>
      <c r="B3" s="182" t="s">
        <v>1361</v>
      </c>
      <c r="C3" s="182" t="s">
        <v>254</v>
      </c>
      <c r="D3" s="182" t="s">
        <v>255</v>
      </c>
      <c r="E3" s="182" t="s">
        <v>256</v>
      </c>
      <c r="F3" s="182" t="s">
        <v>1362</v>
      </c>
      <c r="G3" s="182" t="s">
        <v>258</v>
      </c>
      <c r="H3" s="182" t="s">
        <v>259</v>
      </c>
      <c r="I3" s="173" t="s">
        <v>260</v>
      </c>
    </row>
    <row r="4" spans="1:9" s="170" customFormat="1" ht="20.25" customHeight="1">
      <c r="A4" s="228" t="s">
        <v>261</v>
      </c>
      <c r="B4" s="175">
        <v>35783</v>
      </c>
      <c r="C4" s="175">
        <v>0</v>
      </c>
      <c r="D4" s="175">
        <v>28766</v>
      </c>
      <c r="E4" s="175">
        <v>34075</v>
      </c>
      <c r="F4" s="176">
        <f t="shared" ref="F4:F31" si="0">IF(B4=0,0,E4/B4)</f>
        <v>0.95226783668222337</v>
      </c>
      <c r="G4" s="176">
        <f t="shared" ref="G4:G31" si="1">IF(C4=0,0,E4/C4)</f>
        <v>0</v>
      </c>
      <c r="H4" s="176">
        <f>IF(D4=0,0,E4/D4)</f>
        <v>1.1845581589376346</v>
      </c>
      <c r="I4" s="185">
        <v>101</v>
      </c>
    </row>
    <row r="5" spans="1:9" s="170" customFormat="1" ht="20.25" customHeight="1">
      <c r="A5" s="228" t="s">
        <v>262</v>
      </c>
      <c r="B5" s="175">
        <v>5950</v>
      </c>
      <c r="C5" s="175"/>
      <c r="D5" s="175">
        <v>5280</v>
      </c>
      <c r="E5" s="175">
        <v>9284</v>
      </c>
      <c r="F5" s="176">
        <f t="shared" si="0"/>
        <v>1.5603361344537816</v>
      </c>
      <c r="G5" s="176">
        <f t="shared" si="1"/>
        <v>0</v>
      </c>
      <c r="H5" s="176">
        <f t="shared" ref="H5:H49" si="2">IF(D5=0,0,E5/D5)</f>
        <v>1.7583333333333333</v>
      </c>
      <c r="I5" s="185">
        <v>10101</v>
      </c>
    </row>
    <row r="6" spans="1:9" s="170" customFormat="1" ht="20.25" customHeight="1">
      <c r="A6" s="228" t="s">
        <v>263</v>
      </c>
      <c r="B6" s="175">
        <v>1126</v>
      </c>
      <c r="C6" s="175"/>
      <c r="D6" s="175">
        <v>879</v>
      </c>
      <c r="E6" s="175">
        <v>745</v>
      </c>
      <c r="F6" s="176">
        <f t="shared" si="0"/>
        <v>0.66163410301953818</v>
      </c>
      <c r="G6" s="176">
        <f t="shared" si="1"/>
        <v>0</v>
      </c>
      <c r="H6" s="176">
        <f t="shared" si="2"/>
        <v>0.84755403868031853</v>
      </c>
      <c r="I6" s="185">
        <v>10104</v>
      </c>
    </row>
    <row r="7" spans="1:9" s="170" customFormat="1" ht="20.25" customHeight="1">
      <c r="A7" s="228" t="s">
        <v>264</v>
      </c>
      <c r="B7" s="175"/>
      <c r="C7" s="175"/>
      <c r="D7" s="175"/>
      <c r="E7" s="175"/>
      <c r="F7" s="176">
        <f t="shared" si="0"/>
        <v>0</v>
      </c>
      <c r="G7" s="176">
        <f t="shared" si="1"/>
        <v>0</v>
      </c>
      <c r="H7" s="176">
        <f t="shared" si="2"/>
        <v>0</v>
      </c>
      <c r="I7" s="185">
        <v>10105</v>
      </c>
    </row>
    <row r="8" spans="1:9" s="170" customFormat="1" ht="20.25" customHeight="1">
      <c r="A8" s="228" t="s">
        <v>265</v>
      </c>
      <c r="B8" s="175">
        <v>500</v>
      </c>
      <c r="C8" s="175"/>
      <c r="D8" s="175">
        <v>507</v>
      </c>
      <c r="E8" s="175">
        <v>679</v>
      </c>
      <c r="F8" s="176">
        <f t="shared" si="0"/>
        <v>1.3580000000000001</v>
      </c>
      <c r="G8" s="176">
        <f t="shared" si="1"/>
        <v>0</v>
      </c>
      <c r="H8" s="176">
        <f t="shared" si="2"/>
        <v>1.3392504930966469</v>
      </c>
      <c r="I8" s="185">
        <v>10106</v>
      </c>
    </row>
    <row r="9" spans="1:9" s="170" customFormat="1" ht="20.25" customHeight="1">
      <c r="A9" s="228" t="s">
        <v>266</v>
      </c>
      <c r="B9" s="175">
        <v>1962</v>
      </c>
      <c r="C9" s="175"/>
      <c r="D9" s="175">
        <v>1819</v>
      </c>
      <c r="E9" s="175">
        <v>1911</v>
      </c>
      <c r="F9" s="176">
        <f t="shared" si="0"/>
        <v>0.97400611620795108</v>
      </c>
      <c r="G9" s="176">
        <f t="shared" si="1"/>
        <v>0</v>
      </c>
      <c r="H9" s="176">
        <f t="shared" si="2"/>
        <v>1.0505772402418911</v>
      </c>
      <c r="I9" s="185">
        <v>10107</v>
      </c>
    </row>
    <row r="10" spans="1:9" s="170" customFormat="1" ht="20.25" customHeight="1">
      <c r="A10" s="228" t="s">
        <v>267</v>
      </c>
      <c r="B10" s="175">
        <v>742</v>
      </c>
      <c r="C10" s="175"/>
      <c r="D10" s="175">
        <v>698</v>
      </c>
      <c r="E10" s="175">
        <v>1002</v>
      </c>
      <c r="F10" s="176">
        <f t="shared" si="0"/>
        <v>1.3504043126684635</v>
      </c>
      <c r="G10" s="176">
        <f t="shared" si="1"/>
        <v>0</v>
      </c>
      <c r="H10" s="176">
        <f t="shared" si="2"/>
        <v>1.4355300859598854</v>
      </c>
      <c r="I10" s="185">
        <v>10109</v>
      </c>
    </row>
    <row r="11" spans="1:9" s="170" customFormat="1" ht="20.25" customHeight="1">
      <c r="A11" s="228" t="s">
        <v>268</v>
      </c>
      <c r="B11" s="175">
        <v>1245</v>
      </c>
      <c r="C11" s="175"/>
      <c r="D11" s="175">
        <v>1052</v>
      </c>
      <c r="E11" s="175">
        <v>507</v>
      </c>
      <c r="F11" s="176">
        <f t="shared" si="0"/>
        <v>0.40722891566265063</v>
      </c>
      <c r="G11" s="176">
        <f t="shared" si="1"/>
        <v>0</v>
      </c>
      <c r="H11" s="176">
        <f t="shared" si="2"/>
        <v>0.48193916349809884</v>
      </c>
      <c r="I11" s="185">
        <v>10110</v>
      </c>
    </row>
    <row r="12" spans="1:9" s="170" customFormat="1" ht="20.25" customHeight="1">
      <c r="A12" s="228" t="s">
        <v>269</v>
      </c>
      <c r="B12" s="175">
        <v>480</v>
      </c>
      <c r="C12" s="175"/>
      <c r="D12" s="175">
        <v>400</v>
      </c>
      <c r="E12" s="175">
        <v>269</v>
      </c>
      <c r="F12" s="176">
        <f t="shared" si="0"/>
        <v>0.56041666666666667</v>
      </c>
      <c r="G12" s="176">
        <f t="shared" si="1"/>
        <v>0</v>
      </c>
      <c r="H12" s="176">
        <f t="shared" si="2"/>
        <v>0.67249999999999999</v>
      </c>
      <c r="I12" s="185">
        <v>10111</v>
      </c>
    </row>
    <row r="13" spans="1:9" s="170" customFormat="1" ht="20.25" customHeight="1">
      <c r="A13" s="228" t="s">
        <v>270</v>
      </c>
      <c r="B13" s="175">
        <v>1438</v>
      </c>
      <c r="C13" s="175"/>
      <c r="D13" s="175">
        <v>1294</v>
      </c>
      <c r="E13" s="175">
        <v>577</v>
      </c>
      <c r="F13" s="176">
        <f t="shared" si="0"/>
        <v>0.40125173852573021</v>
      </c>
      <c r="G13" s="176">
        <f t="shared" si="1"/>
        <v>0</v>
      </c>
      <c r="H13" s="176">
        <f t="shared" si="2"/>
        <v>0.44590417310664604</v>
      </c>
      <c r="I13" s="185">
        <v>10112</v>
      </c>
    </row>
    <row r="14" spans="1:9" s="170" customFormat="1" ht="20.25" customHeight="1">
      <c r="A14" s="228" t="s">
        <v>271</v>
      </c>
      <c r="B14" s="175">
        <v>1710</v>
      </c>
      <c r="C14" s="175"/>
      <c r="D14" s="175">
        <v>2738</v>
      </c>
      <c r="E14" s="175">
        <v>6898</v>
      </c>
      <c r="F14" s="176">
        <f t="shared" si="0"/>
        <v>4.033918128654971</v>
      </c>
      <c r="G14" s="176">
        <f t="shared" si="1"/>
        <v>0</v>
      </c>
      <c r="H14" s="176">
        <f t="shared" si="2"/>
        <v>2.5193571950328706</v>
      </c>
      <c r="I14" s="185">
        <v>10113</v>
      </c>
    </row>
    <row r="15" spans="1:9" s="170" customFormat="1" ht="20.25" customHeight="1">
      <c r="A15" s="228" t="s">
        <v>272</v>
      </c>
      <c r="B15" s="175">
        <v>1054</v>
      </c>
      <c r="C15" s="175"/>
      <c r="D15" s="175">
        <v>889</v>
      </c>
      <c r="E15" s="175">
        <v>881</v>
      </c>
      <c r="F15" s="176">
        <f t="shared" si="0"/>
        <v>0.83586337760910812</v>
      </c>
      <c r="G15" s="176">
        <f t="shared" si="1"/>
        <v>0</v>
      </c>
      <c r="H15" s="176">
        <f t="shared" si="2"/>
        <v>0.99100112485939262</v>
      </c>
      <c r="I15" s="185">
        <v>10114</v>
      </c>
    </row>
    <row r="16" spans="1:9" s="170" customFormat="1" ht="20.25" customHeight="1">
      <c r="A16" s="228" t="s">
        <v>273</v>
      </c>
      <c r="B16" s="175">
        <v>9602</v>
      </c>
      <c r="C16" s="175"/>
      <c r="D16" s="175">
        <v>2446</v>
      </c>
      <c r="E16" s="175">
        <v>883</v>
      </c>
      <c r="F16" s="176">
        <f t="shared" si="0"/>
        <v>9.1960008331597579E-2</v>
      </c>
      <c r="G16" s="176">
        <f t="shared" si="1"/>
        <v>0</v>
      </c>
      <c r="H16" s="176">
        <f t="shared" si="2"/>
        <v>0.36099754701553555</v>
      </c>
      <c r="I16" s="185">
        <v>10118</v>
      </c>
    </row>
    <row r="17" spans="1:9" s="170" customFormat="1" ht="20.25" customHeight="1">
      <c r="A17" s="228" t="s">
        <v>274</v>
      </c>
      <c r="B17" s="175">
        <v>2072</v>
      </c>
      <c r="C17" s="175"/>
      <c r="D17" s="175">
        <v>3025</v>
      </c>
      <c r="E17" s="175">
        <v>1956</v>
      </c>
      <c r="F17" s="176">
        <f t="shared" si="0"/>
        <v>0.94401544401544402</v>
      </c>
      <c r="G17" s="176">
        <f t="shared" si="1"/>
        <v>0</v>
      </c>
      <c r="H17" s="176">
        <f t="shared" si="2"/>
        <v>0.64661157024793392</v>
      </c>
      <c r="I17" s="185">
        <v>10119</v>
      </c>
    </row>
    <row r="18" spans="1:9" s="170" customFormat="1" ht="20.25" customHeight="1">
      <c r="A18" s="228" t="s">
        <v>275</v>
      </c>
      <c r="B18" s="175">
        <v>7500</v>
      </c>
      <c r="C18" s="175"/>
      <c r="D18" s="175">
        <v>7373</v>
      </c>
      <c r="E18" s="175">
        <v>7970</v>
      </c>
      <c r="F18" s="176">
        <f t="shared" si="0"/>
        <v>1.0626666666666666</v>
      </c>
      <c r="G18" s="176">
        <f t="shared" si="1"/>
        <v>0</v>
      </c>
      <c r="H18" s="176">
        <f>IF(D18=0,0,E18/D18)</f>
        <v>1.0809711108097111</v>
      </c>
      <c r="I18" s="185">
        <v>10120</v>
      </c>
    </row>
    <row r="19" spans="1:9" s="170" customFormat="1" ht="20.25" customHeight="1">
      <c r="A19" s="228" t="s">
        <v>276</v>
      </c>
      <c r="B19" s="175">
        <v>402</v>
      </c>
      <c r="C19" s="175"/>
      <c r="D19" s="175">
        <v>366</v>
      </c>
      <c r="E19" s="175">
        <v>513</v>
      </c>
      <c r="F19" s="176">
        <f t="shared" si="0"/>
        <v>1.2761194029850746</v>
      </c>
      <c r="G19" s="176">
        <f t="shared" si="1"/>
        <v>0</v>
      </c>
      <c r="H19" s="176">
        <f t="shared" si="2"/>
        <v>1.401639344262295</v>
      </c>
      <c r="I19" s="185">
        <v>10121</v>
      </c>
    </row>
    <row r="20" spans="1:9" s="170" customFormat="1" ht="20.25" customHeight="1">
      <c r="A20" s="228" t="s">
        <v>277</v>
      </c>
      <c r="B20" s="175"/>
      <c r="C20" s="175"/>
      <c r="D20" s="175"/>
      <c r="E20" s="175"/>
      <c r="F20" s="176">
        <f t="shared" si="0"/>
        <v>0</v>
      </c>
      <c r="G20" s="176">
        <f t="shared" si="1"/>
        <v>0</v>
      </c>
      <c r="H20" s="176">
        <f t="shared" si="2"/>
        <v>0</v>
      </c>
      <c r="I20" s="185">
        <v>10199</v>
      </c>
    </row>
    <row r="21" spans="1:9" s="170" customFormat="1" ht="20.25" customHeight="1">
      <c r="A21" s="228" t="s">
        <v>278</v>
      </c>
      <c r="B21" s="175">
        <v>23854</v>
      </c>
      <c r="C21" s="175">
        <v>0</v>
      </c>
      <c r="D21" s="175">
        <v>28031</v>
      </c>
      <c r="E21" s="175">
        <v>15719</v>
      </c>
      <c r="F21" s="176">
        <f t="shared" si="0"/>
        <v>0.65896704955143792</v>
      </c>
      <c r="G21" s="176">
        <f t="shared" si="1"/>
        <v>0</v>
      </c>
      <c r="H21" s="176">
        <f t="shared" si="2"/>
        <v>0.56077200242588565</v>
      </c>
      <c r="I21" s="185">
        <v>103</v>
      </c>
    </row>
    <row r="22" spans="1:9" s="170" customFormat="1" ht="20.25" customHeight="1">
      <c r="A22" s="228" t="s">
        <v>279</v>
      </c>
      <c r="B22" s="175">
        <v>1250</v>
      </c>
      <c r="C22" s="175"/>
      <c r="D22" s="175">
        <v>2951</v>
      </c>
      <c r="E22" s="175">
        <v>1673</v>
      </c>
      <c r="F22" s="176">
        <f t="shared" si="0"/>
        <v>1.3384</v>
      </c>
      <c r="G22" s="176">
        <f t="shared" si="1"/>
        <v>0</v>
      </c>
      <c r="H22" s="176">
        <f t="shared" si="2"/>
        <v>0.56692646560487969</v>
      </c>
      <c r="I22" s="185">
        <v>10302</v>
      </c>
    </row>
    <row r="23" spans="1:9" s="170" customFormat="1" ht="20.25" customHeight="1">
      <c r="A23" s="228" t="s">
        <v>280</v>
      </c>
      <c r="B23" s="175">
        <v>9500</v>
      </c>
      <c r="C23" s="175"/>
      <c r="D23" s="175">
        <v>7946</v>
      </c>
      <c r="E23" s="175">
        <v>5182</v>
      </c>
      <c r="F23" s="176">
        <f t="shared" si="0"/>
        <v>0.54547368421052633</v>
      </c>
      <c r="G23" s="176">
        <f t="shared" si="1"/>
        <v>0</v>
      </c>
      <c r="H23" s="176">
        <f t="shared" si="2"/>
        <v>0.65215202617669266</v>
      </c>
      <c r="I23" s="185">
        <v>10304</v>
      </c>
    </row>
    <row r="24" spans="1:9" s="170" customFormat="1" ht="20.25" customHeight="1">
      <c r="A24" s="228" t="s">
        <v>281</v>
      </c>
      <c r="B24" s="175">
        <v>1350</v>
      </c>
      <c r="C24" s="175"/>
      <c r="D24" s="175">
        <v>1705</v>
      </c>
      <c r="E24" s="175">
        <v>2104</v>
      </c>
      <c r="F24" s="176">
        <f t="shared" si="0"/>
        <v>1.5585185185185184</v>
      </c>
      <c r="G24" s="176">
        <f t="shared" si="1"/>
        <v>0</v>
      </c>
      <c r="H24" s="176">
        <f t="shared" si="2"/>
        <v>1.234017595307918</v>
      </c>
      <c r="I24" s="185">
        <v>10305</v>
      </c>
    </row>
    <row r="25" spans="1:9" s="170" customFormat="1" ht="20.25" customHeight="1">
      <c r="A25" s="228" t="s">
        <v>282</v>
      </c>
      <c r="B25" s="175"/>
      <c r="C25" s="175"/>
      <c r="D25" s="175"/>
      <c r="E25" s="175"/>
      <c r="F25" s="176">
        <f t="shared" si="0"/>
        <v>0</v>
      </c>
      <c r="G25" s="176">
        <f t="shared" si="1"/>
        <v>0</v>
      </c>
      <c r="H25" s="176">
        <f t="shared" si="2"/>
        <v>0</v>
      </c>
      <c r="I25" s="185">
        <v>10306</v>
      </c>
    </row>
    <row r="26" spans="1:9" s="170" customFormat="1" ht="20.25" customHeight="1">
      <c r="A26" s="228" t="s">
        <v>283</v>
      </c>
      <c r="B26" s="175">
        <v>9600</v>
      </c>
      <c r="C26" s="175"/>
      <c r="D26" s="175">
        <v>6351</v>
      </c>
      <c r="E26" s="175">
        <v>7350</v>
      </c>
      <c r="F26" s="176">
        <f t="shared" si="0"/>
        <v>0.765625</v>
      </c>
      <c r="G26" s="176">
        <f t="shared" si="1"/>
        <v>0</v>
      </c>
      <c r="H26" s="176">
        <f t="shared" si="2"/>
        <v>1.1572980632971186</v>
      </c>
      <c r="I26" s="185">
        <v>10307</v>
      </c>
    </row>
    <row r="27" spans="1:9" s="170" customFormat="1" ht="20.25" customHeight="1">
      <c r="A27" s="228" t="s">
        <v>284</v>
      </c>
      <c r="B27" s="175">
        <v>20</v>
      </c>
      <c r="C27" s="175"/>
      <c r="D27" s="175">
        <v>57</v>
      </c>
      <c r="E27" s="175">
        <v>2368</v>
      </c>
      <c r="F27" s="176">
        <f t="shared" si="0"/>
        <v>118.4</v>
      </c>
      <c r="G27" s="176">
        <f t="shared" si="1"/>
        <v>0</v>
      </c>
      <c r="H27" s="176">
        <f t="shared" si="2"/>
        <v>41.543859649122808</v>
      </c>
      <c r="I27" s="185">
        <v>10308</v>
      </c>
    </row>
    <row r="28" spans="1:9" s="170" customFormat="1" ht="20.25" customHeight="1">
      <c r="A28" s="228" t="s">
        <v>285</v>
      </c>
      <c r="B28" s="175">
        <v>660</v>
      </c>
      <c r="C28" s="175"/>
      <c r="D28" s="175">
        <v>688</v>
      </c>
      <c r="E28" s="175">
        <v>780</v>
      </c>
      <c r="F28" s="176">
        <f t="shared" si="0"/>
        <v>1.1818181818181819</v>
      </c>
      <c r="G28" s="176">
        <f t="shared" si="1"/>
        <v>0</v>
      </c>
      <c r="H28" s="176">
        <f t="shared" si="2"/>
        <v>1.1337209302325582</v>
      </c>
      <c r="I28" s="185">
        <v>10309</v>
      </c>
    </row>
    <row r="29" spans="1:9" s="170" customFormat="1" ht="20.25" customHeight="1">
      <c r="A29" s="228" t="s">
        <v>286</v>
      </c>
      <c r="B29" s="175">
        <v>1474</v>
      </c>
      <c r="C29" s="175"/>
      <c r="D29" s="175">
        <v>8333</v>
      </c>
      <c r="E29" s="175">
        <v>-3738</v>
      </c>
      <c r="F29" s="176">
        <f t="shared" si="0"/>
        <v>-2.5359565807327002</v>
      </c>
      <c r="G29" s="176">
        <f t="shared" si="1"/>
        <v>0</v>
      </c>
      <c r="H29" s="176">
        <f t="shared" si="2"/>
        <v>-0.4485779431177247</v>
      </c>
      <c r="I29" s="185">
        <v>10399</v>
      </c>
    </row>
    <row r="30" spans="1:9" s="170" customFormat="1" ht="20.25" customHeight="1">
      <c r="A30" s="228" t="str">
        <f t="shared" ref="A30:A32" si="3">""</f>
        <v/>
      </c>
      <c r="B30" s="175">
        <v>0</v>
      </c>
      <c r="C30" s="175">
        <v>0</v>
      </c>
      <c r="D30" s="175">
        <v>0</v>
      </c>
      <c r="E30" s="175">
        <v>0</v>
      </c>
      <c r="F30" s="176">
        <v>0</v>
      </c>
      <c r="G30" s="176">
        <v>0</v>
      </c>
      <c r="H30" s="176">
        <v>0</v>
      </c>
      <c r="I30" s="229"/>
    </row>
    <row r="31" spans="1:9" s="170" customFormat="1" ht="20.25" customHeight="1">
      <c r="A31" s="182" t="s">
        <v>287</v>
      </c>
      <c r="B31" s="230">
        <f>SUM(B4,B21)</f>
        <v>59637</v>
      </c>
      <c r="C31" s="230">
        <f t="shared" ref="C31:E31" si="4">SUM(C4,C21)</f>
        <v>0</v>
      </c>
      <c r="D31" s="230">
        <f t="shared" si="4"/>
        <v>56797</v>
      </c>
      <c r="E31" s="230">
        <f t="shared" si="4"/>
        <v>49794</v>
      </c>
      <c r="F31" s="231">
        <f t="shared" si="0"/>
        <v>0.83495145631067957</v>
      </c>
      <c r="G31" s="231">
        <f t="shared" si="1"/>
        <v>0</v>
      </c>
      <c r="H31" s="231">
        <f t="shared" si="2"/>
        <v>0.87670123422011725</v>
      </c>
      <c r="I31" s="229"/>
    </row>
    <row r="32" spans="1:9" s="170" customFormat="1" ht="20.25" customHeight="1">
      <c r="A32" s="228" t="str">
        <f t="shared" si="3"/>
        <v/>
      </c>
      <c r="B32" s="175">
        <v>0</v>
      </c>
      <c r="C32" s="175">
        <v>0</v>
      </c>
      <c r="D32" s="175">
        <v>0</v>
      </c>
      <c r="E32" s="175">
        <v>0</v>
      </c>
      <c r="F32" s="176">
        <v>0</v>
      </c>
      <c r="G32" s="176">
        <v>0</v>
      </c>
      <c r="H32" s="176">
        <v>0</v>
      </c>
      <c r="I32" s="229"/>
    </row>
    <row r="33" spans="1:9" s="170" customFormat="1" ht="20.25" customHeight="1">
      <c r="A33" s="199" t="s">
        <v>288</v>
      </c>
      <c r="B33" s="175">
        <v>146298</v>
      </c>
      <c r="C33" s="175">
        <v>0</v>
      </c>
      <c r="D33" s="175">
        <v>172269</v>
      </c>
      <c r="E33" s="175">
        <v>193898</v>
      </c>
      <c r="F33" s="176">
        <v>0</v>
      </c>
      <c r="G33" s="176">
        <v>0</v>
      </c>
      <c r="H33" s="176">
        <f>IF(D33=0,0,E33/D33)</f>
        <v>1.1255536399468273</v>
      </c>
      <c r="I33" s="229"/>
    </row>
    <row r="34" spans="1:9" s="170" customFormat="1" ht="20.25" customHeight="1">
      <c r="A34" s="199" t="s">
        <v>289</v>
      </c>
      <c r="B34" s="175">
        <v>2928</v>
      </c>
      <c r="C34" s="175">
        <v>0</v>
      </c>
      <c r="D34" s="175">
        <v>4269</v>
      </c>
      <c r="E34" s="175">
        <v>3656</v>
      </c>
      <c r="F34" s="176">
        <v>0</v>
      </c>
      <c r="G34" s="176">
        <v>0</v>
      </c>
      <c r="H34" s="176">
        <f t="shared" si="2"/>
        <v>0.85640665261185289</v>
      </c>
      <c r="I34" s="185">
        <v>11001</v>
      </c>
    </row>
    <row r="35" spans="1:9" s="170" customFormat="1" ht="20.25" customHeight="1">
      <c r="A35" s="199" t="s">
        <v>290</v>
      </c>
      <c r="B35" s="175">
        <v>109315</v>
      </c>
      <c r="C35" s="175">
        <v>0</v>
      </c>
      <c r="D35" s="175">
        <v>130851</v>
      </c>
      <c r="E35" s="175">
        <v>138875</v>
      </c>
      <c r="F35" s="176">
        <v>0</v>
      </c>
      <c r="G35" s="176">
        <v>0</v>
      </c>
      <c r="H35" s="176">
        <f t="shared" si="2"/>
        <v>1.0613216559292631</v>
      </c>
      <c r="I35" s="185">
        <v>11002</v>
      </c>
    </row>
    <row r="36" spans="1:9" s="170" customFormat="1" ht="20.25" customHeight="1">
      <c r="A36" s="199" t="s">
        <v>291</v>
      </c>
      <c r="B36" s="175">
        <v>34055</v>
      </c>
      <c r="C36" s="175">
        <v>0</v>
      </c>
      <c r="D36" s="175">
        <v>37149</v>
      </c>
      <c r="E36" s="175">
        <v>51367</v>
      </c>
      <c r="F36" s="176">
        <v>0</v>
      </c>
      <c r="G36" s="176">
        <v>0</v>
      </c>
      <c r="H36" s="176">
        <f t="shared" si="2"/>
        <v>1.3827290102021588</v>
      </c>
      <c r="I36" s="185">
        <v>11003</v>
      </c>
    </row>
    <row r="37" spans="1:9" s="170" customFormat="1" ht="20.25" customHeight="1">
      <c r="A37" s="228" t="s">
        <v>292</v>
      </c>
      <c r="B37" s="175">
        <v>0</v>
      </c>
      <c r="C37" s="175">
        <v>0</v>
      </c>
      <c r="D37" s="175">
        <v>0</v>
      </c>
      <c r="E37" s="175"/>
      <c r="F37" s="176">
        <v>0</v>
      </c>
      <c r="G37" s="176">
        <v>0</v>
      </c>
      <c r="H37" s="176">
        <f t="shared" si="2"/>
        <v>0</v>
      </c>
      <c r="I37" s="185">
        <v>11006</v>
      </c>
    </row>
    <row r="38" spans="1:9" s="170" customFormat="1" ht="20.25" customHeight="1">
      <c r="A38" s="228" t="s">
        <v>293</v>
      </c>
      <c r="B38" s="175">
        <v>0</v>
      </c>
      <c r="C38" s="175">
        <v>0</v>
      </c>
      <c r="D38" s="175">
        <v>0</v>
      </c>
      <c r="E38" s="175"/>
      <c r="F38" s="176">
        <v>0</v>
      </c>
      <c r="G38" s="176">
        <v>0</v>
      </c>
      <c r="H38" s="176">
        <f t="shared" si="2"/>
        <v>0</v>
      </c>
      <c r="I38" s="229"/>
    </row>
    <row r="39" spans="1:9" s="170" customFormat="1" ht="20.25" customHeight="1">
      <c r="A39" s="228" t="s">
        <v>294</v>
      </c>
      <c r="B39" s="175">
        <v>11534</v>
      </c>
      <c r="C39" s="175">
        <v>0</v>
      </c>
      <c r="D39" s="175">
        <v>957</v>
      </c>
      <c r="E39" s="175">
        <v>7984</v>
      </c>
      <c r="F39" s="176">
        <v>0</v>
      </c>
      <c r="G39" s="176">
        <v>0</v>
      </c>
      <c r="H39" s="176">
        <f t="shared" si="2"/>
        <v>8.3427377220480672</v>
      </c>
      <c r="I39" s="185">
        <v>11008</v>
      </c>
    </row>
    <row r="40" spans="1:9" s="170" customFormat="1" ht="20.25" customHeight="1">
      <c r="A40" s="228" t="s">
        <v>295</v>
      </c>
      <c r="B40" s="175">
        <v>0</v>
      </c>
      <c r="C40" s="175">
        <v>0</v>
      </c>
      <c r="D40" s="175">
        <v>3</v>
      </c>
      <c r="E40" s="175">
        <v>2003</v>
      </c>
      <c r="F40" s="176">
        <v>0</v>
      </c>
      <c r="G40" s="176">
        <v>0</v>
      </c>
      <c r="H40" s="176">
        <f t="shared" si="2"/>
        <v>667.66666666666663</v>
      </c>
      <c r="I40" s="185">
        <v>11009</v>
      </c>
    </row>
    <row r="41" spans="1:9" s="170" customFormat="1" ht="20.25" customHeight="1">
      <c r="A41" s="228" t="s">
        <v>296</v>
      </c>
      <c r="B41" s="175">
        <v>0</v>
      </c>
      <c r="C41" s="175">
        <v>0</v>
      </c>
      <c r="D41" s="175">
        <v>0</v>
      </c>
      <c r="E41" s="175"/>
      <c r="F41" s="176">
        <v>0</v>
      </c>
      <c r="G41" s="176">
        <v>0</v>
      </c>
      <c r="H41" s="176">
        <f t="shared" si="2"/>
        <v>0</v>
      </c>
      <c r="I41" s="185">
        <v>105</v>
      </c>
    </row>
    <row r="42" spans="1:9" s="170" customFormat="1" ht="20.25" customHeight="1">
      <c r="A42" s="228" t="s">
        <v>297</v>
      </c>
      <c r="B42" s="175">
        <v>30940</v>
      </c>
      <c r="C42" s="175">
        <v>0</v>
      </c>
      <c r="D42" s="175">
        <v>16000</v>
      </c>
      <c r="E42" s="175">
        <v>56540</v>
      </c>
      <c r="F42" s="176">
        <v>0</v>
      </c>
      <c r="G42" s="176">
        <v>0</v>
      </c>
      <c r="H42" s="176">
        <f t="shared" si="2"/>
        <v>3.5337499999999999</v>
      </c>
      <c r="I42" s="185">
        <v>11011</v>
      </c>
    </row>
    <row r="43" spans="1:9" s="170" customFormat="1" ht="20.25" customHeight="1">
      <c r="A43" s="228" t="s">
        <v>298</v>
      </c>
      <c r="B43" s="175">
        <v>0</v>
      </c>
      <c r="C43" s="175">
        <v>0</v>
      </c>
      <c r="D43" s="175">
        <v>0</v>
      </c>
      <c r="E43" s="175"/>
      <c r="F43" s="176">
        <v>0</v>
      </c>
      <c r="G43" s="176">
        <v>0</v>
      </c>
      <c r="H43" s="176">
        <f t="shared" si="2"/>
        <v>0</v>
      </c>
      <c r="I43" s="229"/>
    </row>
    <row r="44" spans="1:9" s="170" customFormat="1" ht="20.25" customHeight="1">
      <c r="A44" s="228" t="s">
        <v>299</v>
      </c>
      <c r="B44" s="175">
        <v>0</v>
      </c>
      <c r="C44" s="175">
        <v>0</v>
      </c>
      <c r="D44" s="175">
        <v>0</v>
      </c>
      <c r="E44" s="175"/>
      <c r="F44" s="176">
        <v>0</v>
      </c>
      <c r="G44" s="176">
        <v>0</v>
      </c>
      <c r="H44" s="176">
        <f t="shared" si="2"/>
        <v>0</v>
      </c>
      <c r="I44" s="229"/>
    </row>
    <row r="45" spans="1:9" s="170" customFormat="1" ht="20.25" customHeight="1">
      <c r="A45" s="228" t="s">
        <v>300</v>
      </c>
      <c r="B45" s="175">
        <v>0</v>
      </c>
      <c r="C45" s="175">
        <v>0</v>
      </c>
      <c r="D45" s="175">
        <v>0</v>
      </c>
      <c r="E45" s="175"/>
      <c r="F45" s="176">
        <v>0</v>
      </c>
      <c r="G45" s="176">
        <v>0</v>
      </c>
      <c r="H45" s="176">
        <f t="shared" si="2"/>
        <v>0</v>
      </c>
      <c r="I45" s="229"/>
    </row>
    <row r="46" spans="1:9" s="170" customFormat="1" ht="20.25" customHeight="1">
      <c r="A46" s="228" t="s">
        <v>301</v>
      </c>
      <c r="B46" s="175">
        <v>0</v>
      </c>
      <c r="C46" s="175">
        <v>0</v>
      </c>
      <c r="D46" s="175"/>
      <c r="E46" s="175"/>
      <c r="F46" s="176">
        <v>0</v>
      </c>
      <c r="G46" s="176">
        <v>0</v>
      </c>
      <c r="H46" s="176">
        <f t="shared" si="2"/>
        <v>0</v>
      </c>
      <c r="I46" s="185">
        <v>11015</v>
      </c>
    </row>
    <row r="47" spans="1:9" s="170" customFormat="1" ht="20.25" customHeight="1">
      <c r="A47" s="228" t="s">
        <v>302</v>
      </c>
      <c r="B47" s="175">
        <v>0</v>
      </c>
      <c r="C47" s="175">
        <v>0</v>
      </c>
      <c r="D47" s="175">
        <v>0</v>
      </c>
      <c r="E47" s="175"/>
      <c r="F47" s="176">
        <v>0</v>
      </c>
      <c r="G47" s="176">
        <v>0</v>
      </c>
      <c r="H47" s="176">
        <f t="shared" si="2"/>
        <v>0</v>
      </c>
      <c r="I47" s="229"/>
    </row>
    <row r="48" spans="1:9" s="170" customFormat="1" ht="20.25" customHeight="1">
      <c r="A48" s="228" t="s">
        <v>303</v>
      </c>
      <c r="B48" s="175">
        <v>0</v>
      </c>
      <c r="C48" s="175">
        <v>0</v>
      </c>
      <c r="D48" s="175">
        <v>0</v>
      </c>
      <c r="E48" s="175"/>
      <c r="F48" s="176">
        <v>0</v>
      </c>
      <c r="G48" s="176">
        <v>0</v>
      </c>
      <c r="H48" s="176">
        <f t="shared" si="2"/>
        <v>0</v>
      </c>
      <c r="I48" s="229"/>
    </row>
    <row r="49" spans="1:9" s="170" customFormat="1" ht="20.25" customHeight="1">
      <c r="A49" s="228" t="s">
        <v>304</v>
      </c>
      <c r="B49" s="175">
        <v>0</v>
      </c>
      <c r="C49" s="175">
        <v>0</v>
      </c>
      <c r="D49" s="175">
        <v>0</v>
      </c>
      <c r="E49" s="175"/>
      <c r="F49" s="176">
        <v>0</v>
      </c>
      <c r="G49" s="176">
        <v>0</v>
      </c>
      <c r="H49" s="176">
        <f t="shared" si="2"/>
        <v>0</v>
      </c>
      <c r="I49" s="229"/>
    </row>
    <row r="50" spans="1:9" s="170" customFormat="1" ht="20.25" customHeight="1">
      <c r="A50" s="182" t="s">
        <v>1363</v>
      </c>
      <c r="B50" s="230">
        <f>SUM(B31,B33,B39,B40,B42)</f>
        <v>248409</v>
      </c>
      <c r="C50" s="230">
        <f t="shared" ref="C50:E50" si="5">SUM(C31,C33,C39,C40,C42)</f>
        <v>0</v>
      </c>
      <c r="D50" s="230">
        <f t="shared" si="5"/>
        <v>246026</v>
      </c>
      <c r="E50" s="230">
        <f t="shared" si="5"/>
        <v>310219</v>
      </c>
      <c r="F50" s="231">
        <v>0</v>
      </c>
      <c r="G50" s="231">
        <v>0</v>
      </c>
      <c r="H50" s="231">
        <f>IF(D50=0,0,E50/D50)</f>
        <v>1.260919577605619</v>
      </c>
      <c r="I50" s="229"/>
    </row>
  </sheetData>
  <sheetProtection insertColumns="0" insertRows="0" deleteColumns="0" deleteRows="0" autoFilter="0"/>
  <mergeCells count="1">
    <mergeCell ref="A1:H1"/>
  </mergeCells>
  <phoneticPr fontId="65" type="noConversion"/>
  <pageMargins left="0.74803149606299213" right="0.74803149606299213" top="0.98425196850393704" bottom="0.98425196850393704" header="0.51181102362204722" footer="0.51181102362204722"/>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showZeros="0" workbookViewId="0">
      <selection activeCell="E6" sqref="E6"/>
    </sheetView>
  </sheetViews>
  <sheetFormatPr defaultColWidth="9" defaultRowHeight="20.25" customHeight="1"/>
  <cols>
    <col min="1" max="1" width="26.75" style="15" customWidth="1"/>
    <col min="2" max="2" width="16.5" style="15" customWidth="1"/>
    <col min="3" max="3" width="16.625" style="15" hidden="1" customWidth="1"/>
    <col min="4" max="4" width="10.125" style="15" hidden="1" customWidth="1"/>
    <col min="5" max="5" width="16.625" style="15" customWidth="1"/>
    <col min="6" max="6" width="12" style="15" customWidth="1"/>
    <col min="7" max="7" width="12.25" style="15" hidden="1" customWidth="1"/>
    <col min="8" max="8" width="12.625" style="15" customWidth="1"/>
    <col min="9" max="9" width="12.625" style="125" hidden="1" customWidth="1"/>
  </cols>
  <sheetData>
    <row r="1" spans="1:9" s="170" customFormat="1" ht="45" customHeight="1">
      <c r="A1" s="370" t="s">
        <v>1365</v>
      </c>
      <c r="B1" s="370"/>
      <c r="C1" s="370"/>
      <c r="D1" s="370"/>
      <c r="E1" s="370"/>
      <c r="F1" s="370"/>
      <c r="G1" s="370"/>
      <c r="H1" s="370"/>
      <c r="I1" s="169"/>
    </row>
    <row r="2" spans="1:9" s="170" customFormat="1" ht="20.25" customHeight="1">
      <c r="A2" s="20"/>
      <c r="B2" s="20"/>
      <c r="C2" s="20"/>
      <c r="D2" s="20"/>
      <c r="E2" s="20"/>
      <c r="F2" s="20"/>
      <c r="G2" s="20"/>
      <c r="H2" s="181" t="s">
        <v>251</v>
      </c>
      <c r="I2" s="181"/>
    </row>
    <row r="3" spans="1:9" s="170" customFormat="1" ht="30" customHeight="1">
      <c r="A3" s="182" t="s">
        <v>306</v>
      </c>
      <c r="B3" s="182" t="s">
        <v>1361</v>
      </c>
      <c r="C3" s="182" t="s">
        <v>254</v>
      </c>
      <c r="D3" s="182" t="s">
        <v>255</v>
      </c>
      <c r="E3" s="182" t="s">
        <v>256</v>
      </c>
      <c r="F3" s="182" t="s">
        <v>1362</v>
      </c>
      <c r="G3" s="182" t="s">
        <v>258</v>
      </c>
      <c r="H3" s="182" t="s">
        <v>307</v>
      </c>
      <c r="I3" s="173" t="s">
        <v>260</v>
      </c>
    </row>
    <row r="4" spans="1:9" s="170" customFormat="1" ht="20.25" customHeight="1">
      <c r="A4" s="228" t="s">
        <v>308</v>
      </c>
      <c r="B4" s="175">
        <v>21157</v>
      </c>
      <c r="C4" s="175"/>
      <c r="D4" s="175">
        <v>20541</v>
      </c>
      <c r="E4" s="175">
        <v>20115</v>
      </c>
      <c r="F4" s="176">
        <f t="shared" ref="F4:F29" si="0">IF(B4=0,0,E4/B4)</f>
        <v>0.95074916103417306</v>
      </c>
      <c r="G4" s="176">
        <f t="shared" ref="G4:G29" si="1">IF(C4=0,0,E4/C4)</f>
        <v>0</v>
      </c>
      <c r="H4" s="176">
        <f t="shared" ref="H4:H51" si="2">IF(D4=0,0,E4/D4)</f>
        <v>0.97926099021469259</v>
      </c>
      <c r="I4" s="185">
        <v>201</v>
      </c>
    </row>
    <row r="5" spans="1:9" s="170" customFormat="1" ht="20.25" customHeight="1">
      <c r="A5" s="228" t="s">
        <v>309</v>
      </c>
      <c r="B5" s="175"/>
      <c r="C5" s="175"/>
      <c r="D5" s="175"/>
      <c r="E5" s="175"/>
      <c r="F5" s="176">
        <f t="shared" si="0"/>
        <v>0</v>
      </c>
      <c r="G5" s="176">
        <f t="shared" si="1"/>
        <v>0</v>
      </c>
      <c r="H5" s="176">
        <f t="shared" si="2"/>
        <v>0</v>
      </c>
      <c r="I5" s="185">
        <v>202</v>
      </c>
    </row>
    <row r="6" spans="1:9" s="170" customFormat="1" ht="20.25" customHeight="1">
      <c r="A6" s="228" t="s">
        <v>310</v>
      </c>
      <c r="B6" s="175">
        <v>222</v>
      </c>
      <c r="C6" s="175"/>
      <c r="D6" s="175">
        <v>222</v>
      </c>
      <c r="E6" s="175">
        <v>231</v>
      </c>
      <c r="F6" s="176">
        <f t="shared" si="0"/>
        <v>1.0405405405405406</v>
      </c>
      <c r="G6" s="176">
        <f t="shared" si="1"/>
        <v>0</v>
      </c>
      <c r="H6" s="176">
        <f t="shared" si="2"/>
        <v>1.0405405405405406</v>
      </c>
      <c r="I6" s="185">
        <v>203</v>
      </c>
    </row>
    <row r="7" spans="1:9" s="170" customFormat="1" ht="20.25" customHeight="1">
      <c r="A7" s="228" t="s">
        <v>311</v>
      </c>
      <c r="B7" s="175">
        <v>6136</v>
      </c>
      <c r="C7" s="175"/>
      <c r="D7" s="175">
        <v>6126</v>
      </c>
      <c r="E7" s="175">
        <v>6409</v>
      </c>
      <c r="F7" s="176">
        <f t="shared" si="0"/>
        <v>1.0444915254237288</v>
      </c>
      <c r="G7" s="176">
        <f t="shared" si="1"/>
        <v>0</v>
      </c>
      <c r="H7" s="176">
        <f t="shared" si="2"/>
        <v>1.0461965393405159</v>
      </c>
      <c r="I7" s="185">
        <v>204</v>
      </c>
    </row>
    <row r="8" spans="1:9" s="170" customFormat="1" ht="20.25" customHeight="1">
      <c r="A8" s="228" t="s">
        <v>312</v>
      </c>
      <c r="B8" s="175">
        <v>34607</v>
      </c>
      <c r="C8" s="175"/>
      <c r="D8" s="175">
        <v>34570</v>
      </c>
      <c r="E8" s="175">
        <v>37029</v>
      </c>
      <c r="F8" s="176">
        <f t="shared" si="0"/>
        <v>1.0699858410148235</v>
      </c>
      <c r="G8" s="176">
        <f t="shared" si="1"/>
        <v>0</v>
      </c>
      <c r="H8" s="176">
        <f t="shared" si="2"/>
        <v>1.0711310384726642</v>
      </c>
      <c r="I8" s="185">
        <v>205</v>
      </c>
    </row>
    <row r="9" spans="1:9" s="170" customFormat="1" ht="20.25" customHeight="1">
      <c r="A9" s="228" t="s">
        <v>313</v>
      </c>
      <c r="B9" s="175">
        <v>1113</v>
      </c>
      <c r="C9" s="175"/>
      <c r="D9" s="175">
        <v>1081</v>
      </c>
      <c r="E9" s="175">
        <v>1481</v>
      </c>
      <c r="F9" s="176">
        <f t="shared" si="0"/>
        <v>1.3306379155435759</v>
      </c>
      <c r="G9" s="176">
        <f t="shared" si="1"/>
        <v>0</v>
      </c>
      <c r="H9" s="176">
        <f t="shared" si="2"/>
        <v>1.3700277520814061</v>
      </c>
      <c r="I9" s="185">
        <v>206</v>
      </c>
    </row>
    <row r="10" spans="1:9" s="170" customFormat="1" ht="20.25" customHeight="1">
      <c r="A10" s="228" t="s">
        <v>314</v>
      </c>
      <c r="B10" s="175">
        <v>1985</v>
      </c>
      <c r="C10" s="175"/>
      <c r="D10" s="175">
        <v>1927</v>
      </c>
      <c r="E10" s="175">
        <v>1619</v>
      </c>
      <c r="F10" s="176">
        <f t="shared" si="0"/>
        <v>0.81561712846347612</v>
      </c>
      <c r="G10" s="176">
        <f t="shared" si="1"/>
        <v>0</v>
      </c>
      <c r="H10" s="176">
        <f t="shared" si="2"/>
        <v>0.84016606123508042</v>
      </c>
      <c r="I10" s="185">
        <v>207</v>
      </c>
    </row>
    <row r="11" spans="1:9" s="170" customFormat="1" ht="20.25" customHeight="1">
      <c r="A11" s="228" t="s">
        <v>315</v>
      </c>
      <c r="B11" s="175">
        <v>33649</v>
      </c>
      <c r="C11" s="175"/>
      <c r="D11" s="175">
        <v>33523</v>
      </c>
      <c r="E11" s="175">
        <v>42927</v>
      </c>
      <c r="F11" s="176">
        <f t="shared" si="0"/>
        <v>1.2757288478112276</v>
      </c>
      <c r="G11" s="176">
        <f t="shared" si="1"/>
        <v>0</v>
      </c>
      <c r="H11" s="176">
        <f t="shared" si="2"/>
        <v>1.2805238194672315</v>
      </c>
      <c r="I11" s="185">
        <v>208</v>
      </c>
    </row>
    <row r="12" spans="1:9" s="170" customFormat="1" ht="20.25" customHeight="1">
      <c r="A12" s="228" t="s">
        <v>316</v>
      </c>
      <c r="B12" s="175">
        <v>26940</v>
      </c>
      <c r="C12" s="175"/>
      <c r="D12" s="175">
        <v>26583</v>
      </c>
      <c r="E12" s="175">
        <v>18524</v>
      </c>
      <c r="F12" s="176">
        <f t="shared" si="0"/>
        <v>0.68760207869339274</v>
      </c>
      <c r="G12" s="176">
        <f t="shared" si="1"/>
        <v>0</v>
      </c>
      <c r="H12" s="176">
        <f t="shared" si="2"/>
        <v>0.69683632396644468</v>
      </c>
      <c r="I12" s="185">
        <v>210</v>
      </c>
    </row>
    <row r="13" spans="1:9" s="170" customFormat="1" ht="20.25" customHeight="1">
      <c r="A13" s="228" t="s">
        <v>317</v>
      </c>
      <c r="B13" s="175">
        <v>3503</v>
      </c>
      <c r="C13" s="175"/>
      <c r="D13" s="175">
        <v>3401</v>
      </c>
      <c r="E13" s="175">
        <v>11451</v>
      </c>
      <c r="F13" s="176">
        <f t="shared" si="0"/>
        <v>3.2689123608335713</v>
      </c>
      <c r="G13" s="176">
        <f t="shared" si="1"/>
        <v>0</v>
      </c>
      <c r="H13" s="176">
        <f t="shared" si="2"/>
        <v>3.3669508967950601</v>
      </c>
      <c r="I13" s="185">
        <v>211</v>
      </c>
    </row>
    <row r="14" spans="1:9" s="170" customFormat="1" ht="20.25" customHeight="1">
      <c r="A14" s="228" t="s">
        <v>318</v>
      </c>
      <c r="B14" s="175">
        <v>1827</v>
      </c>
      <c r="C14" s="175"/>
      <c r="D14" s="175">
        <v>1774</v>
      </c>
      <c r="E14" s="175">
        <v>1925</v>
      </c>
      <c r="F14" s="176">
        <f t="shared" si="0"/>
        <v>1.053639846743295</v>
      </c>
      <c r="G14" s="176">
        <f t="shared" si="1"/>
        <v>0</v>
      </c>
      <c r="H14" s="176">
        <f t="shared" si="2"/>
        <v>1.0851183765501691</v>
      </c>
      <c r="I14" s="185">
        <v>212</v>
      </c>
    </row>
    <row r="15" spans="1:9" s="170" customFormat="1" ht="20.25" customHeight="1">
      <c r="A15" s="228" t="s">
        <v>319</v>
      </c>
      <c r="B15" s="175">
        <v>53017</v>
      </c>
      <c r="C15" s="175"/>
      <c r="D15" s="175">
        <v>52296</v>
      </c>
      <c r="E15" s="175">
        <v>53009</v>
      </c>
      <c r="F15" s="176">
        <f t="shared" si="0"/>
        <v>0.99984910500405533</v>
      </c>
      <c r="G15" s="176">
        <f t="shared" si="1"/>
        <v>0</v>
      </c>
      <c r="H15" s="176">
        <f t="shared" si="2"/>
        <v>1.0136339299372801</v>
      </c>
      <c r="I15" s="185">
        <v>213</v>
      </c>
    </row>
    <row r="16" spans="1:9" s="170" customFormat="1" ht="20.25" customHeight="1">
      <c r="A16" s="228" t="s">
        <v>320</v>
      </c>
      <c r="B16" s="175">
        <v>8512</v>
      </c>
      <c r="C16" s="175"/>
      <c r="D16" s="175">
        <v>8441</v>
      </c>
      <c r="E16" s="175">
        <v>8604</v>
      </c>
      <c r="F16" s="176">
        <f t="shared" si="0"/>
        <v>1.0108082706766917</v>
      </c>
      <c r="G16" s="176">
        <f t="shared" si="1"/>
        <v>0</v>
      </c>
      <c r="H16" s="176">
        <f t="shared" si="2"/>
        <v>1.0193105082336216</v>
      </c>
      <c r="I16" s="185">
        <v>214</v>
      </c>
    </row>
    <row r="17" spans="1:9" s="170" customFormat="1" ht="20.25" customHeight="1">
      <c r="A17" s="228" t="s">
        <v>321</v>
      </c>
      <c r="B17" s="175">
        <v>440</v>
      </c>
      <c r="C17" s="175"/>
      <c r="D17" s="175">
        <v>427</v>
      </c>
      <c r="E17" s="175">
        <v>505</v>
      </c>
      <c r="F17" s="176">
        <f t="shared" si="0"/>
        <v>1.1477272727272727</v>
      </c>
      <c r="G17" s="176">
        <f t="shared" si="1"/>
        <v>0</v>
      </c>
      <c r="H17" s="176">
        <f t="shared" si="2"/>
        <v>1.1826697892271663</v>
      </c>
      <c r="I17" s="185">
        <v>215</v>
      </c>
    </row>
    <row r="18" spans="1:9" s="170" customFormat="1" ht="20.25" customHeight="1">
      <c r="A18" s="228" t="s">
        <v>322</v>
      </c>
      <c r="B18" s="175">
        <v>528</v>
      </c>
      <c r="C18" s="175"/>
      <c r="D18" s="175">
        <v>513</v>
      </c>
      <c r="E18" s="175">
        <v>1363</v>
      </c>
      <c r="F18" s="176">
        <f t="shared" si="0"/>
        <v>2.581439393939394</v>
      </c>
      <c r="G18" s="176">
        <f t="shared" si="1"/>
        <v>0</v>
      </c>
      <c r="H18" s="176">
        <f t="shared" si="2"/>
        <v>2.6569200779727096</v>
      </c>
      <c r="I18" s="185">
        <v>216</v>
      </c>
    </row>
    <row r="19" spans="1:9" s="170" customFormat="1" ht="20.25" customHeight="1">
      <c r="A19" s="228" t="s">
        <v>323</v>
      </c>
      <c r="B19" s="175"/>
      <c r="C19" s="175"/>
      <c r="D19" s="175"/>
      <c r="E19" s="175"/>
      <c r="F19" s="176">
        <f t="shared" si="0"/>
        <v>0</v>
      </c>
      <c r="G19" s="176">
        <f t="shared" si="1"/>
        <v>0</v>
      </c>
      <c r="H19" s="176">
        <f t="shared" si="2"/>
        <v>0</v>
      </c>
      <c r="I19" s="185">
        <v>217</v>
      </c>
    </row>
    <row r="20" spans="1:9" s="170" customFormat="1" ht="20.25" customHeight="1">
      <c r="A20" s="228" t="s">
        <v>324</v>
      </c>
      <c r="B20" s="175"/>
      <c r="C20" s="175"/>
      <c r="D20" s="175"/>
      <c r="E20" s="175"/>
      <c r="F20" s="176">
        <f t="shared" si="0"/>
        <v>0</v>
      </c>
      <c r="G20" s="176">
        <f t="shared" si="1"/>
        <v>0</v>
      </c>
      <c r="H20" s="176">
        <f t="shared" si="2"/>
        <v>0</v>
      </c>
      <c r="I20" s="185">
        <v>219</v>
      </c>
    </row>
    <row r="21" spans="1:9" s="170" customFormat="1" ht="20.25" customHeight="1">
      <c r="A21" s="228" t="s">
        <v>325</v>
      </c>
      <c r="B21" s="175">
        <v>995</v>
      </c>
      <c r="C21" s="175"/>
      <c r="D21" s="175">
        <v>966</v>
      </c>
      <c r="E21" s="175">
        <v>1000</v>
      </c>
      <c r="F21" s="176">
        <f t="shared" si="0"/>
        <v>1.0050251256281406</v>
      </c>
      <c r="G21" s="176">
        <f t="shared" si="1"/>
        <v>0</v>
      </c>
      <c r="H21" s="176">
        <f t="shared" si="2"/>
        <v>1.0351966873706004</v>
      </c>
      <c r="I21" s="185">
        <v>220</v>
      </c>
    </row>
    <row r="22" spans="1:9" s="170" customFormat="1" ht="20.25" customHeight="1">
      <c r="A22" s="228" t="s">
        <v>326</v>
      </c>
      <c r="B22" s="175">
        <v>9181</v>
      </c>
      <c r="C22" s="175"/>
      <c r="D22" s="175">
        <v>8914</v>
      </c>
      <c r="E22" s="175">
        <v>6869</v>
      </c>
      <c r="F22" s="176">
        <f t="shared" si="0"/>
        <v>0.74817558000217843</v>
      </c>
      <c r="G22" s="176">
        <f t="shared" si="1"/>
        <v>0</v>
      </c>
      <c r="H22" s="176">
        <f t="shared" si="2"/>
        <v>0.77058559569216967</v>
      </c>
      <c r="I22" s="185">
        <v>221</v>
      </c>
    </row>
    <row r="23" spans="1:9" s="170" customFormat="1" ht="20.25" customHeight="1">
      <c r="A23" s="228" t="s">
        <v>327</v>
      </c>
      <c r="B23" s="175">
        <v>190</v>
      </c>
      <c r="C23" s="175"/>
      <c r="D23" s="175">
        <v>184</v>
      </c>
      <c r="E23" s="175">
        <v>156</v>
      </c>
      <c r="F23" s="176">
        <f t="shared" si="0"/>
        <v>0.82105263157894737</v>
      </c>
      <c r="G23" s="176">
        <f t="shared" si="1"/>
        <v>0</v>
      </c>
      <c r="H23" s="176">
        <f t="shared" si="2"/>
        <v>0.84782608695652173</v>
      </c>
      <c r="I23" s="185">
        <v>222</v>
      </c>
    </row>
    <row r="24" spans="1:9" s="170" customFormat="1" ht="20.25" customHeight="1">
      <c r="A24" s="228" t="s">
        <v>328</v>
      </c>
      <c r="B24" s="175">
        <v>1230</v>
      </c>
      <c r="C24" s="175"/>
      <c r="D24" s="175">
        <v>1194</v>
      </c>
      <c r="E24" s="175">
        <v>1572</v>
      </c>
      <c r="F24" s="176">
        <f t="shared" si="0"/>
        <v>1.2780487804878049</v>
      </c>
      <c r="G24" s="176">
        <f t="shared" si="1"/>
        <v>0</v>
      </c>
      <c r="H24" s="176">
        <f t="shared" si="2"/>
        <v>1.3165829145728642</v>
      </c>
      <c r="I24" s="185">
        <v>224</v>
      </c>
    </row>
    <row r="25" spans="1:9" s="170" customFormat="1" ht="20.25" customHeight="1">
      <c r="A25" s="228" t="s">
        <v>329</v>
      </c>
      <c r="B25" s="175">
        <v>300</v>
      </c>
      <c r="C25" s="175"/>
      <c r="D25" s="175"/>
      <c r="E25" s="175"/>
      <c r="F25" s="176">
        <f t="shared" si="0"/>
        <v>0</v>
      </c>
      <c r="G25" s="176">
        <f t="shared" si="1"/>
        <v>0</v>
      </c>
      <c r="H25" s="176">
        <f t="shared" si="2"/>
        <v>0</v>
      </c>
      <c r="I25" s="185"/>
    </row>
    <row r="26" spans="1:9" s="170" customFormat="1" ht="20.25" customHeight="1">
      <c r="A26" s="228" t="s">
        <v>330</v>
      </c>
      <c r="B26" s="175"/>
      <c r="C26" s="175"/>
      <c r="D26" s="175"/>
      <c r="E26" s="175"/>
      <c r="F26" s="176">
        <f t="shared" si="0"/>
        <v>0</v>
      </c>
      <c r="G26" s="176">
        <f t="shared" si="1"/>
        <v>0</v>
      </c>
      <c r="H26" s="176">
        <f t="shared" si="2"/>
        <v>0</v>
      </c>
      <c r="I26" s="185">
        <v>229</v>
      </c>
    </row>
    <row r="27" spans="1:9" s="170" customFormat="1" ht="20.25" customHeight="1">
      <c r="A27" s="228" t="s">
        <v>331</v>
      </c>
      <c r="B27" s="175">
        <v>6277</v>
      </c>
      <c r="C27" s="175"/>
      <c r="D27" s="175">
        <v>4981</v>
      </c>
      <c r="E27" s="175">
        <v>4824</v>
      </c>
      <c r="F27" s="176">
        <f t="shared" si="0"/>
        <v>0.7685199936275291</v>
      </c>
      <c r="G27" s="176">
        <f t="shared" si="1"/>
        <v>0</v>
      </c>
      <c r="H27" s="176">
        <f t="shared" si="2"/>
        <v>0.96848022485444685</v>
      </c>
      <c r="I27" s="185">
        <v>232</v>
      </c>
    </row>
    <row r="28" spans="1:9" s="170" customFormat="1" ht="20.25" customHeight="1">
      <c r="A28" s="228" t="s">
        <v>332</v>
      </c>
      <c r="B28" s="175">
        <v>25</v>
      </c>
      <c r="C28" s="175"/>
      <c r="D28" s="175">
        <v>16</v>
      </c>
      <c r="E28" s="175">
        <v>57</v>
      </c>
      <c r="F28" s="176">
        <f t="shared" si="0"/>
        <v>2.2799999999999998</v>
      </c>
      <c r="G28" s="176">
        <f t="shared" si="1"/>
        <v>0</v>
      </c>
      <c r="H28" s="176">
        <f t="shared" si="2"/>
        <v>3.5625</v>
      </c>
      <c r="I28" s="185">
        <v>233</v>
      </c>
    </row>
    <row r="29" spans="1:9" s="170" customFormat="1" ht="20.25" customHeight="1">
      <c r="A29" s="182" t="s">
        <v>333</v>
      </c>
      <c r="B29" s="230">
        <f>SUM(B4:B28)</f>
        <v>211834</v>
      </c>
      <c r="C29" s="230">
        <f t="shared" ref="C29:E29" si="3">SUM(C4:C28)</f>
        <v>0</v>
      </c>
      <c r="D29" s="230">
        <f t="shared" si="3"/>
        <v>207680</v>
      </c>
      <c r="E29" s="230">
        <f t="shared" si="3"/>
        <v>219670</v>
      </c>
      <c r="F29" s="231">
        <f t="shared" si="0"/>
        <v>1.0369912289811833</v>
      </c>
      <c r="G29" s="231">
        <f t="shared" si="1"/>
        <v>0</v>
      </c>
      <c r="H29" s="231">
        <f t="shared" si="2"/>
        <v>1.0577330508474576</v>
      </c>
      <c r="I29" s="185"/>
    </row>
    <row r="30" spans="1:9" s="170" customFormat="1" ht="20.25" customHeight="1">
      <c r="A30" s="228" t="str">
        <f t="shared" ref="A30:A50" si="4">""</f>
        <v/>
      </c>
      <c r="B30" s="175">
        <v>0</v>
      </c>
      <c r="C30" s="175">
        <v>0</v>
      </c>
      <c r="D30" s="175">
        <v>0</v>
      </c>
      <c r="E30" s="175">
        <v>0</v>
      </c>
      <c r="F30" s="176">
        <v>0</v>
      </c>
      <c r="G30" s="176">
        <v>0</v>
      </c>
      <c r="H30" s="176">
        <v>0</v>
      </c>
      <c r="I30" s="185"/>
    </row>
    <row r="31" spans="1:9" s="170" customFormat="1" ht="20.25" customHeight="1">
      <c r="A31" s="228" t="s">
        <v>334</v>
      </c>
      <c r="B31" s="175">
        <v>0</v>
      </c>
      <c r="C31" s="175">
        <v>0</v>
      </c>
      <c r="D31" s="175">
        <v>0</v>
      </c>
      <c r="E31" s="175">
        <v>0</v>
      </c>
      <c r="F31" s="176">
        <v>0</v>
      </c>
      <c r="G31" s="176">
        <v>0</v>
      </c>
      <c r="H31" s="176">
        <f t="shared" si="2"/>
        <v>0</v>
      </c>
      <c r="I31" s="185"/>
    </row>
    <row r="32" spans="1:9" s="170" customFormat="1" ht="20.25" customHeight="1">
      <c r="A32" s="228" t="s">
        <v>335</v>
      </c>
      <c r="B32" s="175">
        <v>0</v>
      </c>
      <c r="C32" s="175">
        <v>0</v>
      </c>
      <c r="D32" s="175">
        <v>0</v>
      </c>
      <c r="E32" s="175">
        <v>0</v>
      </c>
      <c r="F32" s="176">
        <v>0</v>
      </c>
      <c r="G32" s="176">
        <v>0</v>
      </c>
      <c r="H32" s="176">
        <f t="shared" si="2"/>
        <v>0</v>
      </c>
      <c r="I32" s="185">
        <v>23001</v>
      </c>
    </row>
    <row r="33" spans="1:9" s="170" customFormat="1" ht="20.25" customHeight="1">
      <c r="A33" s="228" t="s">
        <v>336</v>
      </c>
      <c r="B33" s="175">
        <v>0</v>
      </c>
      <c r="C33" s="175">
        <v>0</v>
      </c>
      <c r="D33" s="175">
        <v>0</v>
      </c>
      <c r="E33" s="175">
        <v>0</v>
      </c>
      <c r="F33" s="176">
        <v>0</v>
      </c>
      <c r="G33" s="176">
        <v>0</v>
      </c>
      <c r="H33" s="176">
        <f t="shared" si="2"/>
        <v>0</v>
      </c>
      <c r="I33" s="185">
        <v>23002</v>
      </c>
    </row>
    <row r="34" spans="1:9" s="170" customFormat="1" ht="20.25" customHeight="1">
      <c r="A34" s="228" t="s">
        <v>337</v>
      </c>
      <c r="B34" s="175">
        <v>0</v>
      </c>
      <c r="C34" s="175">
        <v>0</v>
      </c>
      <c r="D34" s="175">
        <v>0</v>
      </c>
      <c r="E34" s="175">
        <v>0</v>
      </c>
      <c r="F34" s="176">
        <v>0</v>
      </c>
      <c r="G34" s="176">
        <v>0</v>
      </c>
      <c r="H34" s="176">
        <f t="shared" si="2"/>
        <v>0</v>
      </c>
      <c r="I34" s="185">
        <v>23003</v>
      </c>
    </row>
    <row r="35" spans="1:9" s="170" customFormat="1" ht="20.25" customHeight="1">
      <c r="A35" s="228" t="s">
        <v>338</v>
      </c>
      <c r="B35" s="175">
        <v>5635</v>
      </c>
      <c r="C35" s="175">
        <v>0</v>
      </c>
      <c r="D35" s="175">
        <v>7705</v>
      </c>
      <c r="E35" s="175">
        <v>5418</v>
      </c>
      <c r="F35" s="176">
        <v>0</v>
      </c>
      <c r="G35" s="176">
        <v>0</v>
      </c>
      <c r="H35" s="176">
        <f t="shared" si="2"/>
        <v>0.70317975340687866</v>
      </c>
      <c r="I35" s="185">
        <v>23006</v>
      </c>
    </row>
    <row r="36" spans="1:9" s="170" customFormat="1" ht="20.25" customHeight="1">
      <c r="A36" s="228" t="s">
        <v>339</v>
      </c>
      <c r="B36" s="175">
        <v>0</v>
      </c>
      <c r="C36" s="175">
        <v>0</v>
      </c>
      <c r="D36" s="175">
        <v>4529</v>
      </c>
      <c r="E36" s="175">
        <v>4879</v>
      </c>
      <c r="F36" s="176">
        <v>0</v>
      </c>
      <c r="G36" s="176">
        <v>0</v>
      </c>
      <c r="H36" s="176">
        <f t="shared" si="2"/>
        <v>1.0772797527047913</v>
      </c>
      <c r="I36" s="185">
        <v>23008</v>
      </c>
    </row>
    <row r="37" spans="1:9" s="170" customFormat="1" ht="20.25" customHeight="1">
      <c r="A37" s="228" t="s">
        <v>340</v>
      </c>
      <c r="B37" s="175">
        <v>30940</v>
      </c>
      <c r="C37" s="175">
        <v>0</v>
      </c>
      <c r="D37" s="175">
        <v>18128</v>
      </c>
      <c r="E37" s="175">
        <v>57593</v>
      </c>
      <c r="F37" s="176">
        <v>0</v>
      </c>
      <c r="G37" s="176">
        <v>0</v>
      </c>
      <c r="H37" s="176">
        <f t="shared" si="2"/>
        <v>3.1770189761694616</v>
      </c>
      <c r="I37" s="185">
        <v>231</v>
      </c>
    </row>
    <row r="38" spans="1:9" s="170" customFormat="1" ht="20.25" customHeight="1">
      <c r="A38" s="228" t="s">
        <v>341</v>
      </c>
      <c r="B38" s="175">
        <v>0</v>
      </c>
      <c r="C38" s="175">
        <v>0</v>
      </c>
      <c r="D38" s="175">
        <v>0</v>
      </c>
      <c r="E38" s="175">
        <v>0</v>
      </c>
      <c r="F38" s="176">
        <v>0</v>
      </c>
      <c r="G38" s="176">
        <v>0</v>
      </c>
      <c r="H38" s="176">
        <f t="shared" si="2"/>
        <v>0</v>
      </c>
      <c r="I38" s="185">
        <v>23011</v>
      </c>
    </row>
    <row r="39" spans="1:9" s="170" customFormat="1" ht="20.25" customHeight="1">
      <c r="A39" s="228" t="s">
        <v>342</v>
      </c>
      <c r="B39" s="175">
        <v>0</v>
      </c>
      <c r="C39" s="175">
        <v>0</v>
      </c>
      <c r="D39" s="175">
        <v>0</v>
      </c>
      <c r="E39" s="175"/>
      <c r="F39" s="176">
        <v>0</v>
      </c>
      <c r="G39" s="176">
        <v>0</v>
      </c>
      <c r="H39" s="176">
        <f t="shared" si="2"/>
        <v>0</v>
      </c>
      <c r="I39" s="185">
        <v>23016</v>
      </c>
    </row>
    <row r="40" spans="1:9" s="170" customFormat="1" ht="20.25" customHeight="1">
      <c r="A40" s="228" t="s">
        <v>343</v>
      </c>
      <c r="B40" s="175">
        <v>0</v>
      </c>
      <c r="C40" s="175">
        <v>0</v>
      </c>
      <c r="D40" s="175">
        <v>0</v>
      </c>
      <c r="E40" s="175">
        <v>0</v>
      </c>
      <c r="F40" s="176">
        <v>0</v>
      </c>
      <c r="G40" s="176">
        <v>0</v>
      </c>
      <c r="H40" s="176">
        <f t="shared" si="2"/>
        <v>0</v>
      </c>
      <c r="I40" s="185"/>
    </row>
    <row r="41" spans="1:9" s="170" customFormat="1" ht="20.25" customHeight="1">
      <c r="A41" s="228" t="s">
        <v>344</v>
      </c>
      <c r="B41" s="175">
        <v>0</v>
      </c>
      <c r="C41" s="175">
        <v>0</v>
      </c>
      <c r="D41" s="175">
        <v>0</v>
      </c>
      <c r="E41" s="175">
        <v>0</v>
      </c>
      <c r="F41" s="176">
        <v>0</v>
      </c>
      <c r="G41" s="176">
        <v>0</v>
      </c>
      <c r="H41" s="176">
        <f t="shared" si="2"/>
        <v>0</v>
      </c>
      <c r="I41" s="185"/>
    </row>
    <row r="42" spans="1:9" s="170" customFormat="1" ht="20.25" customHeight="1">
      <c r="A42" s="228" t="s">
        <v>345</v>
      </c>
      <c r="B42" s="175">
        <v>0</v>
      </c>
      <c r="C42" s="175">
        <v>0</v>
      </c>
      <c r="D42" s="175"/>
      <c r="E42" s="175"/>
      <c r="F42" s="176">
        <v>0</v>
      </c>
      <c r="G42" s="176">
        <v>0</v>
      </c>
      <c r="H42" s="176">
        <f t="shared" si="2"/>
        <v>0</v>
      </c>
      <c r="I42" s="185"/>
    </row>
    <row r="43" spans="1:9" s="170" customFormat="1" ht="20.25" customHeight="1">
      <c r="A43" s="228" t="s">
        <v>346</v>
      </c>
      <c r="B43" s="175">
        <v>0</v>
      </c>
      <c r="C43" s="175">
        <v>0</v>
      </c>
      <c r="D43" s="175">
        <v>0</v>
      </c>
      <c r="E43" s="175"/>
      <c r="F43" s="176">
        <v>0</v>
      </c>
      <c r="G43" s="176">
        <v>0</v>
      </c>
      <c r="H43" s="176">
        <f t="shared" si="2"/>
        <v>0</v>
      </c>
      <c r="I43" s="185">
        <v>23021</v>
      </c>
    </row>
    <row r="44" spans="1:9" s="170" customFormat="1" ht="20.25" customHeight="1">
      <c r="A44" s="228" t="s">
        <v>347</v>
      </c>
      <c r="B44" s="175">
        <v>0</v>
      </c>
      <c r="C44" s="175">
        <v>0</v>
      </c>
      <c r="D44" s="175">
        <v>0</v>
      </c>
      <c r="E44" s="175"/>
      <c r="F44" s="176">
        <v>0</v>
      </c>
      <c r="G44" s="176">
        <v>0</v>
      </c>
      <c r="H44" s="176">
        <f t="shared" si="2"/>
        <v>0</v>
      </c>
      <c r="I44" s="185"/>
    </row>
    <row r="45" spans="1:9" s="170" customFormat="1" ht="20.25" customHeight="1">
      <c r="A45" s="228" t="s">
        <v>348</v>
      </c>
      <c r="B45" s="175">
        <v>0</v>
      </c>
      <c r="C45" s="175">
        <v>0</v>
      </c>
      <c r="D45" s="175">
        <v>0</v>
      </c>
      <c r="E45" s="175"/>
      <c r="F45" s="176">
        <v>0</v>
      </c>
      <c r="G45" s="176">
        <v>0</v>
      </c>
      <c r="H45" s="176">
        <f t="shared" si="2"/>
        <v>0</v>
      </c>
      <c r="I45" s="185"/>
    </row>
    <row r="46" spans="1:9" s="170" customFormat="1" ht="20.25" customHeight="1">
      <c r="A46" s="228" t="s">
        <v>349</v>
      </c>
      <c r="B46" s="175">
        <v>0</v>
      </c>
      <c r="C46" s="175">
        <v>0</v>
      </c>
      <c r="D46" s="175">
        <v>0</v>
      </c>
      <c r="E46" s="175"/>
      <c r="F46" s="176">
        <v>0</v>
      </c>
      <c r="G46" s="176">
        <v>0</v>
      </c>
      <c r="H46" s="176">
        <f t="shared" si="2"/>
        <v>0</v>
      </c>
      <c r="I46" s="185"/>
    </row>
    <row r="47" spans="1:9" s="170" customFormat="1" ht="20.25" customHeight="1">
      <c r="A47" s="228" t="s">
        <v>350</v>
      </c>
      <c r="B47" s="175">
        <v>0</v>
      </c>
      <c r="C47" s="175">
        <v>0</v>
      </c>
      <c r="D47" s="175">
        <v>7984</v>
      </c>
      <c r="E47" s="175">
        <v>22659</v>
      </c>
      <c r="F47" s="176">
        <v>0</v>
      </c>
      <c r="G47" s="176">
        <v>0</v>
      </c>
      <c r="H47" s="176">
        <f t="shared" si="2"/>
        <v>2.838051102204409</v>
      </c>
      <c r="I47" s="185"/>
    </row>
    <row r="48" spans="1:9" s="170" customFormat="1" ht="20.25" customHeight="1">
      <c r="A48" s="228" t="s">
        <v>351</v>
      </c>
      <c r="B48" s="175">
        <v>0</v>
      </c>
      <c r="C48" s="175">
        <v>0</v>
      </c>
      <c r="D48" s="175">
        <v>7984</v>
      </c>
      <c r="E48" s="175">
        <v>22659</v>
      </c>
      <c r="F48" s="176">
        <v>0</v>
      </c>
      <c r="G48" s="176">
        <v>0</v>
      </c>
      <c r="H48" s="176">
        <f t="shared" si="2"/>
        <v>2.838051102204409</v>
      </c>
      <c r="I48" s="185"/>
    </row>
    <row r="49" spans="1:9" s="170" customFormat="1" ht="20.25" customHeight="1">
      <c r="A49" s="228" t="s">
        <v>352</v>
      </c>
      <c r="B49" s="175">
        <v>0</v>
      </c>
      <c r="C49" s="175">
        <v>0</v>
      </c>
      <c r="D49" s="175">
        <v>0</v>
      </c>
      <c r="E49" s="175">
        <v>0</v>
      </c>
      <c r="F49" s="176">
        <v>0</v>
      </c>
      <c r="G49" s="176">
        <v>0</v>
      </c>
      <c r="H49" s="176">
        <f t="shared" si="2"/>
        <v>0</v>
      </c>
      <c r="I49" s="185"/>
    </row>
    <row r="50" spans="1:9" s="170" customFormat="1" ht="20.25" customHeight="1">
      <c r="A50" s="228" t="str">
        <f t="shared" si="4"/>
        <v/>
      </c>
      <c r="B50" s="175">
        <v>0</v>
      </c>
      <c r="C50" s="175">
        <v>0</v>
      </c>
      <c r="D50" s="175">
        <v>0</v>
      </c>
      <c r="E50" s="175">
        <v>0</v>
      </c>
      <c r="F50" s="176">
        <v>0</v>
      </c>
      <c r="G50" s="176">
        <v>0</v>
      </c>
      <c r="H50" s="176">
        <v>0</v>
      </c>
      <c r="I50" s="185"/>
    </row>
    <row r="51" spans="1:9" s="233" customFormat="1" ht="20.25" customHeight="1">
      <c r="A51" s="182" t="s">
        <v>353</v>
      </c>
      <c r="B51" s="230">
        <f>SUM(B29,B31,B35:B47)</f>
        <v>248409</v>
      </c>
      <c r="C51" s="230">
        <f t="shared" ref="C51:E51" si="5">SUM(C29,C31,C35:C47)</f>
        <v>0</v>
      </c>
      <c r="D51" s="230">
        <f t="shared" si="5"/>
        <v>246026</v>
      </c>
      <c r="E51" s="230">
        <f t="shared" si="5"/>
        <v>310219</v>
      </c>
      <c r="F51" s="231">
        <v>0</v>
      </c>
      <c r="G51" s="231">
        <v>0</v>
      </c>
      <c r="H51" s="231">
        <f t="shared" si="2"/>
        <v>1.260919577605619</v>
      </c>
      <c r="I51" s="232"/>
    </row>
  </sheetData>
  <sheetProtection insertColumns="0" insertRows="0" deleteColumns="0" deleteRows="0" autoFilter="0"/>
  <mergeCells count="1">
    <mergeCell ref="A1:H1"/>
  </mergeCells>
  <phoneticPr fontId="65" type="noConversion"/>
  <pageMargins left="0.74803149606299213" right="0.74803149606299213" top="0.98425196850393704"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5"/>
  <sheetViews>
    <sheetView showGridLines="0" showZeros="0" workbookViewId="0">
      <pane xSplit="3" ySplit="3" topLeftCell="D28" activePane="bottomRight" state="frozen"/>
      <selection pane="topRight" activeCell="D1" sqref="D1"/>
      <selection pane="bottomLeft" activeCell="A4" sqref="A4"/>
      <selection pane="bottomRight" activeCell="O48" sqref="O48"/>
    </sheetView>
  </sheetViews>
  <sheetFormatPr defaultColWidth="9" defaultRowHeight="20.25" customHeight="1"/>
  <cols>
    <col min="1" max="1" width="9" style="15"/>
    <col min="2" max="2" width="41.75" style="15" customWidth="1"/>
    <col min="3" max="3" width="17" style="15" hidden="1" customWidth="1"/>
    <col min="4" max="4" width="16.75" style="15" customWidth="1"/>
    <col min="5" max="5" width="17" style="15" hidden="1" customWidth="1"/>
    <col min="6" max="6" width="13.625" style="15" hidden="1" customWidth="1"/>
    <col min="7" max="7" width="17" style="15" customWidth="1"/>
    <col min="8" max="8" width="13" style="15" hidden="1" customWidth="1"/>
    <col min="9" max="9" width="12.25" style="15" customWidth="1"/>
    <col min="10" max="10" width="13" style="15" hidden="1" customWidth="1"/>
    <col min="11" max="11" width="12.875" style="15" customWidth="1"/>
    <col min="12" max="12" width="12.875" style="125" hidden="1" customWidth="1"/>
  </cols>
  <sheetData>
    <row r="1" spans="1:12" s="170" customFormat="1" ht="45" customHeight="1">
      <c r="A1" s="370" t="s">
        <v>1366</v>
      </c>
      <c r="B1" s="370"/>
      <c r="C1" s="370"/>
      <c r="D1" s="370"/>
      <c r="E1" s="370"/>
      <c r="F1" s="370"/>
      <c r="G1" s="370"/>
      <c r="H1" s="370"/>
      <c r="I1" s="370"/>
      <c r="J1" s="370"/>
      <c r="K1" s="370"/>
      <c r="L1" s="169"/>
    </row>
    <row r="2" spans="1:12" s="170" customFormat="1" ht="20.25" customHeight="1">
      <c r="A2" s="188"/>
      <c r="B2" s="188"/>
      <c r="C2" s="188"/>
      <c r="D2" s="188"/>
      <c r="E2" s="188"/>
      <c r="F2" s="188"/>
      <c r="G2" s="188"/>
      <c r="H2" s="188"/>
      <c r="I2" s="188"/>
      <c r="J2" s="188"/>
      <c r="K2" s="181" t="s">
        <v>356</v>
      </c>
      <c r="L2" s="181"/>
    </row>
    <row r="3" spans="1:12" s="170" customFormat="1" ht="36" customHeight="1">
      <c r="A3" s="172" t="s">
        <v>357</v>
      </c>
      <c r="B3" s="189" t="s">
        <v>358</v>
      </c>
      <c r="C3" s="189" t="s">
        <v>253</v>
      </c>
      <c r="D3" s="189" t="s">
        <v>253</v>
      </c>
      <c r="E3" s="189" t="s">
        <v>254</v>
      </c>
      <c r="F3" s="189" t="s">
        <v>255</v>
      </c>
      <c r="G3" s="189" t="s">
        <v>256</v>
      </c>
      <c r="H3" s="189" t="s">
        <v>257</v>
      </c>
      <c r="I3" s="189" t="s">
        <v>257</v>
      </c>
      <c r="J3" s="189" t="s">
        <v>258</v>
      </c>
      <c r="K3" s="189" t="s">
        <v>307</v>
      </c>
      <c r="L3" s="173" t="s">
        <v>260</v>
      </c>
    </row>
    <row r="4" spans="1:12" s="170" customFormat="1" ht="20.25" customHeight="1">
      <c r="A4" s="190" t="s">
        <v>359</v>
      </c>
      <c r="B4" s="191" t="s">
        <v>308</v>
      </c>
      <c r="C4" s="175">
        <v>0</v>
      </c>
      <c r="D4" s="175">
        <v>21157</v>
      </c>
      <c r="E4" s="175"/>
      <c r="F4" s="175">
        <v>20541</v>
      </c>
      <c r="G4" s="175">
        <v>20115</v>
      </c>
      <c r="H4" s="176">
        <f t="shared" ref="H4:H67" si="0">IF(C4=0,0,G4/C4)</f>
        <v>0</v>
      </c>
      <c r="I4" s="176">
        <f t="shared" ref="I4:I67" si="1">IF(D4=0,0,G4/D4)</f>
        <v>0.95074916103417306</v>
      </c>
      <c r="J4" s="176">
        <f t="shared" ref="J4:J67" si="2">IF(E4=0,0,G4/E4)</f>
        <v>0</v>
      </c>
      <c r="K4" s="176">
        <f t="shared" ref="K4:K67" si="3">IF(F4=0,0,G4/F4)</f>
        <v>0.97926099021469259</v>
      </c>
      <c r="L4" s="185">
        <v>201</v>
      </c>
    </row>
    <row r="5" spans="1:12" s="170" customFormat="1" ht="20.25" customHeight="1">
      <c r="A5" s="190" t="s">
        <v>360</v>
      </c>
      <c r="B5" s="191" t="s">
        <v>361</v>
      </c>
      <c r="C5" s="175">
        <v>0</v>
      </c>
      <c r="D5" s="175">
        <v>954</v>
      </c>
      <c r="E5" s="175"/>
      <c r="F5" s="175">
        <v>906</v>
      </c>
      <c r="G5" s="175">
        <v>917</v>
      </c>
      <c r="H5" s="176">
        <f t="shared" si="0"/>
        <v>0</v>
      </c>
      <c r="I5" s="176">
        <f t="shared" si="1"/>
        <v>0.96121593291404617</v>
      </c>
      <c r="J5" s="176">
        <f t="shared" si="2"/>
        <v>0</v>
      </c>
      <c r="K5" s="176">
        <f t="shared" si="3"/>
        <v>1.0121412803532008</v>
      </c>
      <c r="L5" s="185">
        <v>20101</v>
      </c>
    </row>
    <row r="6" spans="1:12" s="170" customFormat="1" ht="20.25" customHeight="1">
      <c r="A6" s="192"/>
      <c r="B6" s="191" t="s">
        <v>362</v>
      </c>
      <c r="C6" s="175">
        <v>0</v>
      </c>
      <c r="D6" s="175">
        <v>810</v>
      </c>
      <c r="E6" s="175"/>
      <c r="F6" s="175">
        <v>808</v>
      </c>
      <c r="G6" s="175">
        <v>822</v>
      </c>
      <c r="H6" s="176">
        <f t="shared" si="0"/>
        <v>0</v>
      </c>
      <c r="I6" s="176">
        <f t="shared" si="1"/>
        <v>1.0148148148148148</v>
      </c>
      <c r="J6" s="176">
        <f t="shared" si="2"/>
        <v>0</v>
      </c>
      <c r="K6" s="176">
        <f t="shared" si="3"/>
        <v>1.0173267326732673</v>
      </c>
      <c r="L6" s="185">
        <v>2010101</v>
      </c>
    </row>
    <row r="7" spans="1:12" s="170" customFormat="1" ht="20.25" customHeight="1">
      <c r="A7" s="192"/>
      <c r="B7" s="191" t="s">
        <v>363</v>
      </c>
      <c r="C7" s="175">
        <v>0</v>
      </c>
      <c r="D7" s="175">
        <v>10</v>
      </c>
      <c r="E7" s="175"/>
      <c r="F7" s="175">
        <v>12</v>
      </c>
      <c r="G7" s="175">
        <v>16</v>
      </c>
      <c r="H7" s="176">
        <f t="shared" si="0"/>
        <v>0</v>
      </c>
      <c r="I7" s="176">
        <f t="shared" si="1"/>
        <v>1.6</v>
      </c>
      <c r="J7" s="176">
        <f t="shared" si="2"/>
        <v>0</v>
      </c>
      <c r="K7" s="176">
        <f t="shared" si="3"/>
        <v>1.3333333333333333</v>
      </c>
      <c r="L7" s="185">
        <v>2010102</v>
      </c>
    </row>
    <row r="8" spans="1:12" s="170" customFormat="1" ht="20.25" customHeight="1">
      <c r="A8" s="192"/>
      <c r="B8" s="191" t="s">
        <v>364</v>
      </c>
      <c r="C8" s="175">
        <v>0</v>
      </c>
      <c r="D8" s="175">
        <v>0</v>
      </c>
      <c r="E8" s="175"/>
      <c r="F8" s="175">
        <v>0</v>
      </c>
      <c r="G8" s="175">
        <v>0</v>
      </c>
      <c r="H8" s="176">
        <f t="shared" si="0"/>
        <v>0</v>
      </c>
      <c r="I8" s="176">
        <f t="shared" si="1"/>
        <v>0</v>
      </c>
      <c r="J8" s="176">
        <f t="shared" si="2"/>
        <v>0</v>
      </c>
      <c r="K8" s="176">
        <f t="shared" si="3"/>
        <v>0</v>
      </c>
      <c r="L8" s="185">
        <v>2010103</v>
      </c>
    </row>
    <row r="9" spans="1:12" s="170" customFormat="1" ht="20.25" customHeight="1">
      <c r="A9" s="192"/>
      <c r="B9" s="191" t="s">
        <v>365</v>
      </c>
      <c r="C9" s="175">
        <v>0</v>
      </c>
      <c r="D9" s="175">
        <v>40</v>
      </c>
      <c r="E9" s="175"/>
      <c r="F9" s="175">
        <v>35</v>
      </c>
      <c r="G9" s="175">
        <v>21</v>
      </c>
      <c r="H9" s="176">
        <f t="shared" si="0"/>
        <v>0</v>
      </c>
      <c r="I9" s="176">
        <f t="shared" si="1"/>
        <v>0.52500000000000002</v>
      </c>
      <c r="J9" s="176">
        <f t="shared" si="2"/>
        <v>0</v>
      </c>
      <c r="K9" s="176">
        <f t="shared" si="3"/>
        <v>0.6</v>
      </c>
      <c r="L9" s="185">
        <v>2010104</v>
      </c>
    </row>
    <row r="10" spans="1:12" s="170" customFormat="1" ht="20.25" customHeight="1">
      <c r="A10" s="192"/>
      <c r="B10" s="191" t="s">
        <v>366</v>
      </c>
      <c r="C10" s="175">
        <v>0</v>
      </c>
      <c r="D10" s="175">
        <v>0</v>
      </c>
      <c r="E10" s="175"/>
      <c r="F10" s="175">
        <v>0</v>
      </c>
      <c r="G10" s="175">
        <v>0</v>
      </c>
      <c r="H10" s="176">
        <f t="shared" si="0"/>
        <v>0</v>
      </c>
      <c r="I10" s="176">
        <f t="shared" si="1"/>
        <v>0</v>
      </c>
      <c r="J10" s="176">
        <f t="shared" si="2"/>
        <v>0</v>
      </c>
      <c r="K10" s="176">
        <f t="shared" si="3"/>
        <v>0</v>
      </c>
      <c r="L10" s="185">
        <v>2010105</v>
      </c>
    </row>
    <row r="11" spans="1:12" s="170" customFormat="1" ht="20.25" customHeight="1">
      <c r="A11" s="192"/>
      <c r="B11" s="191" t="s">
        <v>367</v>
      </c>
      <c r="C11" s="175">
        <v>0</v>
      </c>
      <c r="D11" s="175">
        <v>0</v>
      </c>
      <c r="E11" s="175"/>
      <c r="F11" s="175">
        <v>0</v>
      </c>
      <c r="G11" s="175">
        <v>5</v>
      </c>
      <c r="H11" s="176">
        <f t="shared" si="0"/>
        <v>0</v>
      </c>
      <c r="I11" s="176">
        <f t="shared" si="1"/>
        <v>0</v>
      </c>
      <c r="J11" s="176">
        <f t="shared" si="2"/>
        <v>0</v>
      </c>
      <c r="K11" s="176">
        <f t="shared" si="3"/>
        <v>0</v>
      </c>
      <c r="L11" s="185">
        <v>2010106</v>
      </c>
    </row>
    <row r="12" spans="1:12" s="170" customFormat="1" ht="20.25" customHeight="1">
      <c r="A12" s="192"/>
      <c r="B12" s="191" t="s">
        <v>368</v>
      </c>
      <c r="C12" s="175">
        <v>0</v>
      </c>
      <c r="D12" s="175">
        <v>0</v>
      </c>
      <c r="E12" s="175"/>
      <c r="F12" s="175">
        <v>0</v>
      </c>
      <c r="G12" s="175">
        <v>0</v>
      </c>
      <c r="H12" s="176">
        <f t="shared" si="0"/>
        <v>0</v>
      </c>
      <c r="I12" s="176">
        <f t="shared" si="1"/>
        <v>0</v>
      </c>
      <c r="J12" s="176">
        <f t="shared" si="2"/>
        <v>0</v>
      </c>
      <c r="K12" s="176">
        <f t="shared" si="3"/>
        <v>0</v>
      </c>
      <c r="L12" s="185">
        <v>2010107</v>
      </c>
    </row>
    <row r="13" spans="1:12" s="170" customFormat="1" ht="20.25" customHeight="1">
      <c r="A13" s="192"/>
      <c r="B13" s="191" t="s">
        <v>369</v>
      </c>
      <c r="C13" s="175">
        <v>0</v>
      </c>
      <c r="D13" s="175">
        <v>50</v>
      </c>
      <c r="E13" s="175"/>
      <c r="F13" s="175">
        <v>51</v>
      </c>
      <c r="G13" s="175">
        <v>53</v>
      </c>
      <c r="H13" s="176">
        <f t="shared" si="0"/>
        <v>0</v>
      </c>
      <c r="I13" s="176">
        <f t="shared" si="1"/>
        <v>1.06</v>
      </c>
      <c r="J13" s="176">
        <f t="shared" si="2"/>
        <v>0</v>
      </c>
      <c r="K13" s="176">
        <f t="shared" si="3"/>
        <v>1.0392156862745099</v>
      </c>
      <c r="L13" s="185">
        <v>2010108</v>
      </c>
    </row>
    <row r="14" spans="1:12" s="170" customFormat="1" ht="20.25" customHeight="1">
      <c r="A14" s="192"/>
      <c r="B14" s="191" t="s">
        <v>370</v>
      </c>
      <c r="C14" s="175">
        <v>0</v>
      </c>
      <c r="D14" s="175">
        <v>0</v>
      </c>
      <c r="E14" s="175"/>
      <c r="F14" s="175">
        <v>0</v>
      </c>
      <c r="G14" s="175">
        <v>0</v>
      </c>
      <c r="H14" s="176">
        <f t="shared" si="0"/>
        <v>0</v>
      </c>
      <c r="I14" s="176">
        <f t="shared" si="1"/>
        <v>0</v>
      </c>
      <c r="J14" s="176">
        <f t="shared" si="2"/>
        <v>0</v>
      </c>
      <c r="K14" s="176">
        <f t="shared" si="3"/>
        <v>0</v>
      </c>
      <c r="L14" s="185">
        <v>2010109</v>
      </c>
    </row>
    <row r="15" spans="1:12" s="170" customFormat="1" ht="20.25" customHeight="1">
      <c r="A15" s="192"/>
      <c r="B15" s="191" t="s">
        <v>371</v>
      </c>
      <c r="C15" s="175">
        <v>0</v>
      </c>
      <c r="D15" s="175">
        <v>0</v>
      </c>
      <c r="E15" s="175"/>
      <c r="F15" s="175">
        <v>0</v>
      </c>
      <c r="G15" s="175">
        <v>0</v>
      </c>
      <c r="H15" s="176">
        <f t="shared" si="0"/>
        <v>0</v>
      </c>
      <c r="I15" s="176">
        <f t="shared" si="1"/>
        <v>0</v>
      </c>
      <c r="J15" s="176">
        <f t="shared" si="2"/>
        <v>0</v>
      </c>
      <c r="K15" s="176">
        <f t="shared" si="3"/>
        <v>0</v>
      </c>
      <c r="L15" s="185">
        <v>2010150</v>
      </c>
    </row>
    <row r="16" spans="1:12" s="170" customFormat="1" ht="20.25" customHeight="1">
      <c r="A16" s="192"/>
      <c r="B16" s="191" t="s">
        <v>372</v>
      </c>
      <c r="C16" s="175">
        <v>0</v>
      </c>
      <c r="D16" s="175">
        <v>44</v>
      </c>
      <c r="E16" s="175"/>
      <c r="F16" s="175">
        <v>0</v>
      </c>
      <c r="G16" s="175">
        <v>0</v>
      </c>
      <c r="H16" s="176">
        <f t="shared" si="0"/>
        <v>0</v>
      </c>
      <c r="I16" s="176">
        <f t="shared" si="1"/>
        <v>0</v>
      </c>
      <c r="J16" s="176">
        <f t="shared" si="2"/>
        <v>0</v>
      </c>
      <c r="K16" s="176">
        <f t="shared" si="3"/>
        <v>0</v>
      </c>
      <c r="L16" s="185">
        <v>2010199</v>
      </c>
    </row>
    <row r="17" spans="1:12" s="170" customFormat="1" ht="20.25" customHeight="1">
      <c r="A17" s="192"/>
      <c r="B17" s="191" t="s">
        <v>373</v>
      </c>
      <c r="C17" s="175">
        <v>0</v>
      </c>
      <c r="D17" s="175">
        <v>626</v>
      </c>
      <c r="E17" s="175"/>
      <c r="F17" s="175">
        <v>618</v>
      </c>
      <c r="G17" s="175">
        <v>507</v>
      </c>
      <c r="H17" s="176">
        <f t="shared" si="0"/>
        <v>0</v>
      </c>
      <c r="I17" s="176">
        <f t="shared" si="1"/>
        <v>0.80990415335463262</v>
      </c>
      <c r="J17" s="176">
        <f t="shared" si="2"/>
        <v>0</v>
      </c>
      <c r="K17" s="176">
        <f t="shared" si="3"/>
        <v>0.82038834951456308</v>
      </c>
      <c r="L17" s="185">
        <v>20102</v>
      </c>
    </row>
    <row r="18" spans="1:12" s="170" customFormat="1" ht="20.25" customHeight="1">
      <c r="A18" s="192"/>
      <c r="B18" s="191" t="s">
        <v>362</v>
      </c>
      <c r="C18" s="175">
        <v>0</v>
      </c>
      <c r="D18" s="175">
        <v>540</v>
      </c>
      <c r="E18" s="175"/>
      <c r="F18" s="175">
        <v>541</v>
      </c>
      <c r="G18" s="175">
        <v>485</v>
      </c>
      <c r="H18" s="176">
        <f t="shared" si="0"/>
        <v>0</v>
      </c>
      <c r="I18" s="176">
        <f t="shared" si="1"/>
        <v>0.89814814814814814</v>
      </c>
      <c r="J18" s="176">
        <f t="shared" si="2"/>
        <v>0</v>
      </c>
      <c r="K18" s="176">
        <f t="shared" si="3"/>
        <v>0.89648798521256934</v>
      </c>
      <c r="L18" s="185">
        <v>2010201</v>
      </c>
    </row>
    <row r="19" spans="1:12" s="170" customFormat="1" ht="20.25" customHeight="1">
      <c r="A19" s="192"/>
      <c r="B19" s="191" t="s">
        <v>363</v>
      </c>
      <c r="C19" s="175">
        <v>0</v>
      </c>
      <c r="D19" s="175">
        <v>0</v>
      </c>
      <c r="E19" s="175"/>
      <c r="F19" s="175">
        <v>0</v>
      </c>
      <c r="G19" s="175">
        <v>8</v>
      </c>
      <c r="H19" s="176">
        <f t="shared" si="0"/>
        <v>0</v>
      </c>
      <c r="I19" s="176">
        <f t="shared" si="1"/>
        <v>0</v>
      </c>
      <c r="J19" s="176">
        <f t="shared" si="2"/>
        <v>0</v>
      </c>
      <c r="K19" s="176">
        <f t="shared" si="3"/>
        <v>0</v>
      </c>
      <c r="L19" s="185">
        <v>2010202</v>
      </c>
    </row>
    <row r="20" spans="1:12" s="170" customFormat="1" ht="20.25" customHeight="1">
      <c r="A20" s="192"/>
      <c r="B20" s="191" t="s">
        <v>364</v>
      </c>
      <c r="C20" s="175">
        <v>0</v>
      </c>
      <c r="D20" s="175">
        <v>0</v>
      </c>
      <c r="E20" s="175"/>
      <c r="F20" s="175">
        <v>0</v>
      </c>
      <c r="G20" s="175">
        <v>0</v>
      </c>
      <c r="H20" s="176">
        <f t="shared" si="0"/>
        <v>0</v>
      </c>
      <c r="I20" s="176">
        <f t="shared" si="1"/>
        <v>0</v>
      </c>
      <c r="J20" s="176">
        <f t="shared" si="2"/>
        <v>0</v>
      </c>
      <c r="K20" s="176">
        <f t="shared" si="3"/>
        <v>0</v>
      </c>
      <c r="L20" s="185">
        <v>2010203</v>
      </c>
    </row>
    <row r="21" spans="1:12" s="170" customFormat="1" ht="20.25" customHeight="1">
      <c r="A21" s="192"/>
      <c r="B21" s="191" t="s">
        <v>374</v>
      </c>
      <c r="C21" s="175">
        <v>0</v>
      </c>
      <c r="D21" s="175">
        <v>30</v>
      </c>
      <c r="E21" s="175"/>
      <c r="F21" s="175">
        <v>30</v>
      </c>
      <c r="G21" s="175">
        <v>10</v>
      </c>
      <c r="H21" s="176">
        <f t="shared" si="0"/>
        <v>0</v>
      </c>
      <c r="I21" s="176">
        <f t="shared" si="1"/>
        <v>0.33333333333333331</v>
      </c>
      <c r="J21" s="176">
        <f t="shared" si="2"/>
        <v>0</v>
      </c>
      <c r="K21" s="176">
        <f t="shared" si="3"/>
        <v>0.33333333333333331</v>
      </c>
      <c r="L21" s="185">
        <v>2010204</v>
      </c>
    </row>
    <row r="22" spans="1:12" s="170" customFormat="1" ht="20.25" customHeight="1">
      <c r="A22" s="192"/>
      <c r="B22" s="191" t="s">
        <v>375</v>
      </c>
      <c r="C22" s="175">
        <v>0</v>
      </c>
      <c r="D22" s="175">
        <v>50</v>
      </c>
      <c r="E22" s="175"/>
      <c r="F22" s="175">
        <v>47</v>
      </c>
      <c r="G22" s="175">
        <v>0</v>
      </c>
      <c r="H22" s="176">
        <f t="shared" si="0"/>
        <v>0</v>
      </c>
      <c r="I22" s="176">
        <f t="shared" si="1"/>
        <v>0</v>
      </c>
      <c r="J22" s="176">
        <f t="shared" si="2"/>
        <v>0</v>
      </c>
      <c r="K22" s="176">
        <f t="shared" si="3"/>
        <v>0</v>
      </c>
      <c r="L22" s="185">
        <v>2010205</v>
      </c>
    </row>
    <row r="23" spans="1:12" s="170" customFormat="1" ht="20.25" customHeight="1">
      <c r="A23" s="192"/>
      <c r="B23" s="191" t="s">
        <v>376</v>
      </c>
      <c r="C23" s="175">
        <v>0</v>
      </c>
      <c r="D23" s="175">
        <v>0</v>
      </c>
      <c r="E23" s="175"/>
      <c r="F23" s="175">
        <v>0</v>
      </c>
      <c r="G23" s="175">
        <v>0</v>
      </c>
      <c r="H23" s="176">
        <f t="shared" si="0"/>
        <v>0</v>
      </c>
      <c r="I23" s="176">
        <f t="shared" si="1"/>
        <v>0</v>
      </c>
      <c r="J23" s="176">
        <f t="shared" si="2"/>
        <v>0</v>
      </c>
      <c r="K23" s="176">
        <f t="shared" si="3"/>
        <v>0</v>
      </c>
      <c r="L23" s="185">
        <v>2010206</v>
      </c>
    </row>
    <row r="24" spans="1:12" s="170" customFormat="1" ht="20.25" customHeight="1">
      <c r="A24" s="192"/>
      <c r="B24" s="191" t="s">
        <v>371</v>
      </c>
      <c r="C24" s="175">
        <v>0</v>
      </c>
      <c r="D24" s="175">
        <v>0</v>
      </c>
      <c r="E24" s="175"/>
      <c r="F24" s="175">
        <v>0</v>
      </c>
      <c r="G24" s="175">
        <v>0</v>
      </c>
      <c r="H24" s="176">
        <f t="shared" si="0"/>
        <v>0</v>
      </c>
      <c r="I24" s="176">
        <f t="shared" si="1"/>
        <v>0</v>
      </c>
      <c r="J24" s="176">
        <f t="shared" si="2"/>
        <v>0</v>
      </c>
      <c r="K24" s="176">
        <f t="shared" si="3"/>
        <v>0</v>
      </c>
      <c r="L24" s="185">
        <v>2010250</v>
      </c>
    </row>
    <row r="25" spans="1:12" s="170" customFormat="1" ht="20.25" customHeight="1">
      <c r="A25" s="192"/>
      <c r="B25" s="191" t="s">
        <v>377</v>
      </c>
      <c r="C25" s="175">
        <v>0</v>
      </c>
      <c r="D25" s="175">
        <v>6</v>
      </c>
      <c r="E25" s="175"/>
      <c r="F25" s="175">
        <v>0</v>
      </c>
      <c r="G25" s="175">
        <v>4</v>
      </c>
      <c r="H25" s="176">
        <f t="shared" si="0"/>
        <v>0</v>
      </c>
      <c r="I25" s="176">
        <f t="shared" si="1"/>
        <v>0.66666666666666663</v>
      </c>
      <c r="J25" s="176">
        <f t="shared" si="2"/>
        <v>0</v>
      </c>
      <c r="K25" s="176">
        <f t="shared" si="3"/>
        <v>0</v>
      </c>
      <c r="L25" s="185">
        <v>2010299</v>
      </c>
    </row>
    <row r="26" spans="1:12" s="170" customFormat="1" ht="20.25" customHeight="1">
      <c r="A26" s="192"/>
      <c r="B26" s="191" t="s">
        <v>378</v>
      </c>
      <c r="C26" s="175">
        <v>0</v>
      </c>
      <c r="D26" s="175">
        <v>10840</v>
      </c>
      <c r="E26" s="175"/>
      <c r="F26" s="175">
        <v>9449</v>
      </c>
      <c r="G26" s="175">
        <v>9268</v>
      </c>
      <c r="H26" s="176">
        <f t="shared" si="0"/>
        <v>0</v>
      </c>
      <c r="I26" s="176">
        <f t="shared" si="1"/>
        <v>0.85498154981549812</v>
      </c>
      <c r="J26" s="176">
        <f t="shared" si="2"/>
        <v>0</v>
      </c>
      <c r="K26" s="176">
        <f t="shared" si="3"/>
        <v>0.98084453381310188</v>
      </c>
      <c r="L26" s="185">
        <v>20103</v>
      </c>
    </row>
    <row r="27" spans="1:12" s="170" customFormat="1" ht="20.25" customHeight="1">
      <c r="A27" s="192"/>
      <c r="B27" s="191" t="s">
        <v>362</v>
      </c>
      <c r="C27" s="175">
        <v>0</v>
      </c>
      <c r="D27" s="175">
        <v>7500</v>
      </c>
      <c r="E27" s="175"/>
      <c r="F27" s="175">
        <v>7506</v>
      </c>
      <c r="G27" s="175">
        <v>8034</v>
      </c>
      <c r="H27" s="176">
        <f t="shared" si="0"/>
        <v>0</v>
      </c>
      <c r="I27" s="176">
        <f t="shared" si="1"/>
        <v>1.0711999999999999</v>
      </c>
      <c r="J27" s="176">
        <f t="shared" si="2"/>
        <v>0</v>
      </c>
      <c r="K27" s="176">
        <f t="shared" si="3"/>
        <v>1.0703437250199841</v>
      </c>
      <c r="L27" s="185">
        <v>2010301</v>
      </c>
    </row>
    <row r="28" spans="1:12" s="170" customFormat="1" ht="20.25" customHeight="1">
      <c r="A28" s="192"/>
      <c r="B28" s="191" t="s">
        <v>363</v>
      </c>
      <c r="C28" s="175">
        <v>0</v>
      </c>
      <c r="D28" s="175">
        <v>3318</v>
      </c>
      <c r="E28" s="175"/>
      <c r="F28" s="175">
        <v>1917</v>
      </c>
      <c r="G28" s="175">
        <v>1231</v>
      </c>
      <c r="H28" s="176">
        <f t="shared" si="0"/>
        <v>0</v>
      </c>
      <c r="I28" s="176">
        <f t="shared" si="1"/>
        <v>0.37100663050030136</v>
      </c>
      <c r="J28" s="176">
        <f t="shared" si="2"/>
        <v>0</v>
      </c>
      <c r="K28" s="176">
        <f t="shared" si="3"/>
        <v>0.64214919144496607</v>
      </c>
      <c r="L28" s="185">
        <v>2010302</v>
      </c>
    </row>
    <row r="29" spans="1:12" s="170" customFormat="1" ht="20.25" customHeight="1">
      <c r="A29" s="192"/>
      <c r="B29" s="191" t="s">
        <v>364</v>
      </c>
      <c r="C29" s="175">
        <v>0</v>
      </c>
      <c r="D29" s="175">
        <v>0</v>
      </c>
      <c r="E29" s="175"/>
      <c r="F29" s="175">
        <v>0</v>
      </c>
      <c r="G29" s="175">
        <v>0</v>
      </c>
      <c r="H29" s="176">
        <f t="shared" si="0"/>
        <v>0</v>
      </c>
      <c r="I29" s="176">
        <f t="shared" si="1"/>
        <v>0</v>
      </c>
      <c r="J29" s="176">
        <f t="shared" si="2"/>
        <v>0</v>
      </c>
      <c r="K29" s="176">
        <f t="shared" si="3"/>
        <v>0</v>
      </c>
      <c r="L29" s="185">
        <v>2010303</v>
      </c>
    </row>
    <row r="30" spans="1:12" s="170" customFormat="1" ht="20.25" customHeight="1">
      <c r="A30" s="192"/>
      <c r="B30" s="191" t="s">
        <v>379</v>
      </c>
      <c r="C30" s="175">
        <v>0</v>
      </c>
      <c r="D30" s="175">
        <v>0</v>
      </c>
      <c r="E30" s="175"/>
      <c r="F30" s="175">
        <v>0</v>
      </c>
      <c r="G30" s="175">
        <v>0</v>
      </c>
      <c r="H30" s="176">
        <f t="shared" si="0"/>
        <v>0</v>
      </c>
      <c r="I30" s="176">
        <f t="shared" si="1"/>
        <v>0</v>
      </c>
      <c r="J30" s="176">
        <f t="shared" si="2"/>
        <v>0</v>
      </c>
      <c r="K30" s="176">
        <f t="shared" si="3"/>
        <v>0</v>
      </c>
      <c r="L30" s="185">
        <v>2010304</v>
      </c>
    </row>
    <row r="31" spans="1:12" s="170" customFormat="1" ht="20.25" customHeight="1">
      <c r="A31" s="192"/>
      <c r="B31" s="191" t="s">
        <v>380</v>
      </c>
      <c r="C31" s="175">
        <v>0</v>
      </c>
      <c r="D31" s="175">
        <v>0</v>
      </c>
      <c r="E31" s="175"/>
      <c r="F31" s="175">
        <v>0</v>
      </c>
      <c r="G31" s="175">
        <v>0</v>
      </c>
      <c r="H31" s="176">
        <f t="shared" si="0"/>
        <v>0</v>
      </c>
      <c r="I31" s="176">
        <f t="shared" si="1"/>
        <v>0</v>
      </c>
      <c r="J31" s="176">
        <f t="shared" si="2"/>
        <v>0</v>
      </c>
      <c r="K31" s="176">
        <f t="shared" si="3"/>
        <v>0</v>
      </c>
      <c r="L31" s="185">
        <v>2010305</v>
      </c>
    </row>
    <row r="32" spans="1:12" s="170" customFormat="1" ht="20.25" customHeight="1">
      <c r="A32" s="192"/>
      <c r="B32" s="191" t="s">
        <v>381</v>
      </c>
      <c r="C32" s="175">
        <v>0</v>
      </c>
      <c r="D32" s="175">
        <v>0</v>
      </c>
      <c r="E32" s="175"/>
      <c r="F32" s="175">
        <v>0</v>
      </c>
      <c r="G32" s="175">
        <v>0</v>
      </c>
      <c r="H32" s="176">
        <f t="shared" si="0"/>
        <v>0</v>
      </c>
      <c r="I32" s="176">
        <f t="shared" si="1"/>
        <v>0</v>
      </c>
      <c r="J32" s="176">
        <f t="shared" si="2"/>
        <v>0</v>
      </c>
      <c r="K32" s="176">
        <f t="shared" si="3"/>
        <v>0</v>
      </c>
      <c r="L32" s="185">
        <v>2010306</v>
      </c>
    </row>
    <row r="33" spans="1:12" s="170" customFormat="1" ht="20.25" customHeight="1">
      <c r="A33" s="192"/>
      <c r="B33" s="191" t="s">
        <v>382</v>
      </c>
      <c r="C33" s="175">
        <v>0</v>
      </c>
      <c r="D33" s="175">
        <v>20</v>
      </c>
      <c r="E33" s="175"/>
      <c r="F33" s="175">
        <v>24</v>
      </c>
      <c r="G33" s="175">
        <v>3</v>
      </c>
      <c r="H33" s="176">
        <f t="shared" si="0"/>
        <v>0</v>
      </c>
      <c r="I33" s="176">
        <f t="shared" si="1"/>
        <v>0.15</v>
      </c>
      <c r="J33" s="176">
        <f t="shared" si="2"/>
        <v>0</v>
      </c>
      <c r="K33" s="176">
        <f t="shared" si="3"/>
        <v>0.125</v>
      </c>
      <c r="L33" s="185">
        <v>2010308</v>
      </c>
    </row>
    <row r="34" spans="1:12" s="170" customFormat="1" ht="20.25" customHeight="1">
      <c r="A34" s="192"/>
      <c r="B34" s="191" t="s">
        <v>383</v>
      </c>
      <c r="C34" s="175">
        <v>0</v>
      </c>
      <c r="D34" s="175">
        <v>0</v>
      </c>
      <c r="E34" s="175"/>
      <c r="F34" s="175">
        <v>0</v>
      </c>
      <c r="G34" s="175">
        <v>0</v>
      </c>
      <c r="H34" s="176">
        <f t="shared" si="0"/>
        <v>0</v>
      </c>
      <c r="I34" s="176">
        <f t="shared" si="1"/>
        <v>0</v>
      </c>
      <c r="J34" s="176">
        <f t="shared" si="2"/>
        <v>0</v>
      </c>
      <c r="K34" s="176">
        <f t="shared" si="3"/>
        <v>0</v>
      </c>
      <c r="L34" s="185">
        <v>2010309</v>
      </c>
    </row>
    <row r="35" spans="1:12" s="170" customFormat="1" ht="20.25" customHeight="1">
      <c r="A35" s="192"/>
      <c r="B35" s="191" t="s">
        <v>371</v>
      </c>
      <c r="C35" s="175">
        <v>0</v>
      </c>
      <c r="D35" s="175">
        <v>0</v>
      </c>
      <c r="E35" s="175"/>
      <c r="F35" s="175">
        <v>0</v>
      </c>
      <c r="G35" s="175">
        <v>0</v>
      </c>
      <c r="H35" s="176">
        <f t="shared" si="0"/>
        <v>0</v>
      </c>
      <c r="I35" s="176">
        <f t="shared" si="1"/>
        <v>0</v>
      </c>
      <c r="J35" s="176">
        <f t="shared" si="2"/>
        <v>0</v>
      </c>
      <c r="K35" s="176">
        <f t="shared" si="3"/>
        <v>0</v>
      </c>
      <c r="L35" s="185">
        <v>2010350</v>
      </c>
    </row>
    <row r="36" spans="1:12" s="170" customFormat="1" ht="20.25" customHeight="1">
      <c r="A36" s="192"/>
      <c r="B36" s="191" t="s">
        <v>384</v>
      </c>
      <c r="C36" s="175">
        <v>0</v>
      </c>
      <c r="D36" s="175">
        <v>2</v>
      </c>
      <c r="E36" s="175"/>
      <c r="F36" s="175">
        <v>2</v>
      </c>
      <c r="G36" s="175">
        <v>0</v>
      </c>
      <c r="H36" s="176">
        <f t="shared" si="0"/>
        <v>0</v>
      </c>
      <c r="I36" s="176">
        <f t="shared" si="1"/>
        <v>0</v>
      </c>
      <c r="J36" s="176">
        <f t="shared" si="2"/>
        <v>0</v>
      </c>
      <c r="K36" s="176">
        <f t="shared" si="3"/>
        <v>0</v>
      </c>
      <c r="L36" s="185">
        <v>2010399</v>
      </c>
    </row>
    <row r="37" spans="1:12" s="170" customFormat="1" ht="20.25" customHeight="1">
      <c r="A37" s="192"/>
      <c r="B37" s="191" t="s">
        <v>385</v>
      </c>
      <c r="C37" s="175">
        <v>0</v>
      </c>
      <c r="D37" s="175">
        <v>483</v>
      </c>
      <c r="E37" s="175"/>
      <c r="F37" s="175">
        <v>516</v>
      </c>
      <c r="G37" s="175">
        <v>521</v>
      </c>
      <c r="H37" s="176">
        <f t="shared" si="0"/>
        <v>0</v>
      </c>
      <c r="I37" s="176">
        <f t="shared" si="1"/>
        <v>1.0786749482401656</v>
      </c>
      <c r="J37" s="176">
        <f t="shared" si="2"/>
        <v>0</v>
      </c>
      <c r="K37" s="176">
        <f t="shared" si="3"/>
        <v>1.0096899224806202</v>
      </c>
      <c r="L37" s="185">
        <v>20104</v>
      </c>
    </row>
    <row r="38" spans="1:12" s="170" customFormat="1" ht="20.25" customHeight="1">
      <c r="A38" s="192"/>
      <c r="B38" s="191" t="s">
        <v>362</v>
      </c>
      <c r="C38" s="175">
        <v>0</v>
      </c>
      <c r="D38" s="175">
        <v>461</v>
      </c>
      <c r="E38" s="175"/>
      <c r="F38" s="175">
        <v>493</v>
      </c>
      <c r="G38" s="175">
        <v>466</v>
      </c>
      <c r="H38" s="176">
        <f t="shared" si="0"/>
        <v>0</v>
      </c>
      <c r="I38" s="176">
        <f t="shared" si="1"/>
        <v>1.0108459869848156</v>
      </c>
      <c r="J38" s="176">
        <f t="shared" si="2"/>
        <v>0</v>
      </c>
      <c r="K38" s="176">
        <f t="shared" si="3"/>
        <v>0.94523326572008115</v>
      </c>
      <c r="L38" s="185">
        <v>2010401</v>
      </c>
    </row>
    <row r="39" spans="1:12" s="170" customFormat="1" ht="20.25" customHeight="1">
      <c r="A39" s="192"/>
      <c r="B39" s="191" t="s">
        <v>363</v>
      </c>
      <c r="C39" s="175">
        <v>0</v>
      </c>
      <c r="D39" s="175">
        <v>20</v>
      </c>
      <c r="E39" s="175"/>
      <c r="F39" s="175">
        <v>21</v>
      </c>
      <c r="G39" s="175">
        <v>48</v>
      </c>
      <c r="H39" s="176">
        <f t="shared" si="0"/>
        <v>0</v>
      </c>
      <c r="I39" s="176">
        <f t="shared" si="1"/>
        <v>2.4</v>
      </c>
      <c r="J39" s="176">
        <f t="shared" si="2"/>
        <v>0</v>
      </c>
      <c r="K39" s="176">
        <f t="shared" si="3"/>
        <v>2.2857142857142856</v>
      </c>
      <c r="L39" s="185">
        <v>2010402</v>
      </c>
    </row>
    <row r="40" spans="1:12" s="170" customFormat="1" ht="20.25" customHeight="1">
      <c r="A40" s="192"/>
      <c r="B40" s="191" t="s">
        <v>364</v>
      </c>
      <c r="C40" s="175">
        <v>0</v>
      </c>
      <c r="D40" s="175">
        <v>0</v>
      </c>
      <c r="E40" s="175"/>
      <c r="F40" s="175">
        <v>0</v>
      </c>
      <c r="G40" s="175">
        <v>0</v>
      </c>
      <c r="H40" s="176">
        <f t="shared" si="0"/>
        <v>0</v>
      </c>
      <c r="I40" s="176">
        <f t="shared" si="1"/>
        <v>0</v>
      </c>
      <c r="J40" s="176">
        <f t="shared" si="2"/>
        <v>0</v>
      </c>
      <c r="K40" s="176">
        <f t="shared" si="3"/>
        <v>0</v>
      </c>
      <c r="L40" s="185">
        <v>2010403</v>
      </c>
    </row>
    <row r="41" spans="1:12" s="170" customFormat="1" ht="20.25" customHeight="1">
      <c r="A41" s="192"/>
      <c r="B41" s="191" t="s">
        <v>386</v>
      </c>
      <c r="C41" s="175">
        <v>0</v>
      </c>
      <c r="D41" s="175">
        <v>0</v>
      </c>
      <c r="E41" s="175"/>
      <c r="F41" s="175">
        <v>0</v>
      </c>
      <c r="G41" s="175">
        <v>0</v>
      </c>
      <c r="H41" s="176">
        <f t="shared" si="0"/>
        <v>0</v>
      </c>
      <c r="I41" s="176">
        <f t="shared" si="1"/>
        <v>0</v>
      </c>
      <c r="J41" s="176">
        <f t="shared" si="2"/>
        <v>0</v>
      </c>
      <c r="K41" s="176">
        <f t="shared" si="3"/>
        <v>0</v>
      </c>
      <c r="L41" s="185">
        <v>2010404</v>
      </c>
    </row>
    <row r="42" spans="1:12" s="170" customFormat="1" ht="20.25" customHeight="1">
      <c r="A42" s="192"/>
      <c r="B42" s="191" t="s">
        <v>387</v>
      </c>
      <c r="C42" s="175">
        <v>0</v>
      </c>
      <c r="D42" s="175">
        <v>0</v>
      </c>
      <c r="E42" s="175"/>
      <c r="F42" s="175">
        <v>0</v>
      </c>
      <c r="G42" s="175">
        <v>0</v>
      </c>
      <c r="H42" s="176">
        <f t="shared" si="0"/>
        <v>0</v>
      </c>
      <c r="I42" s="176">
        <f t="shared" si="1"/>
        <v>0</v>
      </c>
      <c r="J42" s="176">
        <f t="shared" si="2"/>
        <v>0</v>
      </c>
      <c r="K42" s="176">
        <f t="shared" si="3"/>
        <v>0</v>
      </c>
      <c r="L42" s="185">
        <v>2010405</v>
      </c>
    </row>
    <row r="43" spans="1:12" s="170" customFormat="1" ht="20.25" customHeight="1">
      <c r="A43" s="192"/>
      <c r="B43" s="191" t="s">
        <v>388</v>
      </c>
      <c r="C43" s="175">
        <v>0</v>
      </c>
      <c r="D43" s="175">
        <v>0</v>
      </c>
      <c r="E43" s="175"/>
      <c r="F43" s="175">
        <v>0</v>
      </c>
      <c r="G43" s="175">
        <v>0</v>
      </c>
      <c r="H43" s="176">
        <f t="shared" si="0"/>
        <v>0</v>
      </c>
      <c r="I43" s="176">
        <f t="shared" si="1"/>
        <v>0</v>
      </c>
      <c r="J43" s="176">
        <f t="shared" si="2"/>
        <v>0</v>
      </c>
      <c r="K43" s="176">
        <f t="shared" si="3"/>
        <v>0</v>
      </c>
      <c r="L43" s="185">
        <v>2010406</v>
      </c>
    </row>
    <row r="44" spans="1:12" s="170" customFormat="1" ht="20.25" customHeight="1">
      <c r="A44" s="192"/>
      <c r="B44" s="191" t="s">
        <v>389</v>
      </c>
      <c r="C44" s="175">
        <v>0</v>
      </c>
      <c r="D44" s="175">
        <v>0</v>
      </c>
      <c r="E44" s="175"/>
      <c r="F44" s="175">
        <v>0</v>
      </c>
      <c r="G44" s="175">
        <v>0</v>
      </c>
      <c r="H44" s="176">
        <f t="shared" si="0"/>
        <v>0</v>
      </c>
      <c r="I44" s="176">
        <f t="shared" si="1"/>
        <v>0</v>
      </c>
      <c r="J44" s="176">
        <f t="shared" si="2"/>
        <v>0</v>
      </c>
      <c r="K44" s="176">
        <f t="shared" si="3"/>
        <v>0</v>
      </c>
      <c r="L44" s="185">
        <v>2010407</v>
      </c>
    </row>
    <row r="45" spans="1:12" s="170" customFormat="1" ht="20.25" customHeight="1">
      <c r="A45" s="192"/>
      <c r="B45" s="191" t="s">
        <v>390</v>
      </c>
      <c r="C45" s="175">
        <v>0</v>
      </c>
      <c r="D45" s="175">
        <v>0</v>
      </c>
      <c r="E45" s="175"/>
      <c r="F45" s="175">
        <v>0</v>
      </c>
      <c r="G45" s="175">
        <v>5</v>
      </c>
      <c r="H45" s="176">
        <f t="shared" si="0"/>
        <v>0</v>
      </c>
      <c r="I45" s="176">
        <f t="shared" si="1"/>
        <v>0</v>
      </c>
      <c r="J45" s="176">
        <f t="shared" si="2"/>
        <v>0</v>
      </c>
      <c r="K45" s="176">
        <f t="shared" si="3"/>
        <v>0</v>
      </c>
      <c r="L45" s="185">
        <v>2010408</v>
      </c>
    </row>
    <row r="46" spans="1:12" s="170" customFormat="1" ht="20.25" customHeight="1">
      <c r="A46" s="192"/>
      <c r="B46" s="191" t="s">
        <v>371</v>
      </c>
      <c r="C46" s="175">
        <v>0</v>
      </c>
      <c r="D46" s="175">
        <v>0</v>
      </c>
      <c r="E46" s="175"/>
      <c r="F46" s="175">
        <v>0</v>
      </c>
      <c r="G46" s="175">
        <v>0</v>
      </c>
      <c r="H46" s="176">
        <f t="shared" si="0"/>
        <v>0</v>
      </c>
      <c r="I46" s="176">
        <f t="shared" si="1"/>
        <v>0</v>
      </c>
      <c r="J46" s="176">
        <f t="shared" si="2"/>
        <v>0</v>
      </c>
      <c r="K46" s="176">
        <f t="shared" si="3"/>
        <v>0</v>
      </c>
      <c r="L46" s="185">
        <v>2010450</v>
      </c>
    </row>
    <row r="47" spans="1:12" s="170" customFormat="1" ht="20.25" customHeight="1">
      <c r="A47" s="192"/>
      <c r="B47" s="191" t="s">
        <v>391</v>
      </c>
      <c r="C47" s="175">
        <v>0</v>
      </c>
      <c r="D47" s="175">
        <v>2</v>
      </c>
      <c r="E47" s="175"/>
      <c r="F47" s="175">
        <v>2</v>
      </c>
      <c r="G47" s="175">
        <v>2</v>
      </c>
      <c r="H47" s="176">
        <f t="shared" si="0"/>
        <v>0</v>
      </c>
      <c r="I47" s="176">
        <f t="shared" si="1"/>
        <v>1</v>
      </c>
      <c r="J47" s="176">
        <f t="shared" si="2"/>
        <v>0</v>
      </c>
      <c r="K47" s="176">
        <f t="shared" si="3"/>
        <v>1</v>
      </c>
      <c r="L47" s="185">
        <v>2010499</v>
      </c>
    </row>
    <row r="48" spans="1:12" s="170" customFormat="1" ht="20.25" customHeight="1">
      <c r="A48" s="192"/>
      <c r="B48" s="191" t="s">
        <v>392</v>
      </c>
      <c r="C48" s="175">
        <v>0</v>
      </c>
      <c r="D48" s="175">
        <v>270</v>
      </c>
      <c r="E48" s="175"/>
      <c r="F48" s="175">
        <v>235</v>
      </c>
      <c r="G48" s="175">
        <v>348</v>
      </c>
      <c r="H48" s="176">
        <f t="shared" si="0"/>
        <v>0</v>
      </c>
      <c r="I48" s="176">
        <f t="shared" si="1"/>
        <v>1.288888888888889</v>
      </c>
      <c r="J48" s="176">
        <f t="shared" si="2"/>
        <v>0</v>
      </c>
      <c r="K48" s="176">
        <f t="shared" si="3"/>
        <v>1.4808510638297872</v>
      </c>
      <c r="L48" s="185">
        <v>20105</v>
      </c>
    </row>
    <row r="49" spans="1:12" s="170" customFormat="1" ht="20.25" customHeight="1">
      <c r="A49" s="192"/>
      <c r="B49" s="191" t="s">
        <v>362</v>
      </c>
      <c r="C49" s="175">
        <v>0</v>
      </c>
      <c r="D49" s="175">
        <v>190</v>
      </c>
      <c r="E49" s="175"/>
      <c r="F49" s="175">
        <v>186</v>
      </c>
      <c r="G49" s="175">
        <v>206</v>
      </c>
      <c r="H49" s="176">
        <f t="shared" si="0"/>
        <v>0</v>
      </c>
      <c r="I49" s="176">
        <f t="shared" si="1"/>
        <v>1.0842105263157895</v>
      </c>
      <c r="J49" s="176">
        <f t="shared" si="2"/>
        <v>0</v>
      </c>
      <c r="K49" s="176">
        <f t="shared" si="3"/>
        <v>1.10752688172043</v>
      </c>
      <c r="L49" s="185">
        <v>2010501</v>
      </c>
    </row>
    <row r="50" spans="1:12" s="170" customFormat="1" ht="20.25" customHeight="1">
      <c r="A50" s="192"/>
      <c r="B50" s="191" t="s">
        <v>363</v>
      </c>
      <c r="C50" s="175">
        <v>0</v>
      </c>
      <c r="D50" s="175">
        <v>0</v>
      </c>
      <c r="E50" s="175"/>
      <c r="F50" s="175">
        <v>0</v>
      </c>
      <c r="G50" s="175">
        <v>13</v>
      </c>
      <c r="H50" s="176">
        <f t="shared" si="0"/>
        <v>0</v>
      </c>
      <c r="I50" s="176">
        <f t="shared" si="1"/>
        <v>0</v>
      </c>
      <c r="J50" s="176">
        <f t="shared" si="2"/>
        <v>0</v>
      </c>
      <c r="K50" s="176">
        <f t="shared" si="3"/>
        <v>0</v>
      </c>
      <c r="L50" s="185">
        <v>2010502</v>
      </c>
    </row>
    <row r="51" spans="1:12" s="170" customFormat="1" ht="20.25" customHeight="1">
      <c r="A51" s="192"/>
      <c r="B51" s="191" t="s">
        <v>364</v>
      </c>
      <c r="C51" s="175">
        <v>0</v>
      </c>
      <c r="D51" s="175">
        <v>0</v>
      </c>
      <c r="E51" s="175"/>
      <c r="F51" s="175">
        <v>0</v>
      </c>
      <c r="G51" s="175">
        <v>0</v>
      </c>
      <c r="H51" s="176">
        <f t="shared" si="0"/>
        <v>0</v>
      </c>
      <c r="I51" s="176">
        <f t="shared" si="1"/>
        <v>0</v>
      </c>
      <c r="J51" s="176">
        <f t="shared" si="2"/>
        <v>0</v>
      </c>
      <c r="K51" s="176">
        <f t="shared" si="3"/>
        <v>0</v>
      </c>
      <c r="L51" s="185">
        <v>2010503</v>
      </c>
    </row>
    <row r="52" spans="1:12" s="170" customFormat="1" ht="20.25" customHeight="1">
      <c r="A52" s="192"/>
      <c r="B52" s="191" t="s">
        <v>393</v>
      </c>
      <c r="C52" s="175">
        <v>0</v>
      </c>
      <c r="D52" s="175">
        <v>0</v>
      </c>
      <c r="E52" s="175"/>
      <c r="F52" s="175">
        <v>0</v>
      </c>
      <c r="G52" s="175">
        <v>0</v>
      </c>
      <c r="H52" s="176">
        <f t="shared" si="0"/>
        <v>0</v>
      </c>
      <c r="I52" s="176">
        <f t="shared" si="1"/>
        <v>0</v>
      </c>
      <c r="J52" s="176">
        <f t="shared" si="2"/>
        <v>0</v>
      </c>
      <c r="K52" s="176">
        <f t="shared" si="3"/>
        <v>0</v>
      </c>
      <c r="L52" s="185">
        <v>2010504</v>
      </c>
    </row>
    <row r="53" spans="1:12" s="170" customFormat="1" ht="20.25" customHeight="1">
      <c r="A53" s="192"/>
      <c r="B53" s="191" t="s">
        <v>394</v>
      </c>
      <c r="C53" s="175">
        <v>0</v>
      </c>
      <c r="D53" s="175">
        <v>30</v>
      </c>
      <c r="E53" s="175"/>
      <c r="F53" s="175">
        <v>30</v>
      </c>
      <c r="G53" s="175">
        <v>0</v>
      </c>
      <c r="H53" s="176">
        <f t="shared" si="0"/>
        <v>0</v>
      </c>
      <c r="I53" s="176">
        <f t="shared" si="1"/>
        <v>0</v>
      </c>
      <c r="J53" s="176">
        <f t="shared" si="2"/>
        <v>0</v>
      </c>
      <c r="K53" s="176">
        <f t="shared" si="3"/>
        <v>0</v>
      </c>
      <c r="L53" s="185">
        <v>2010505</v>
      </c>
    </row>
    <row r="54" spans="1:12" s="170" customFormat="1" ht="20.25" customHeight="1">
      <c r="A54" s="192"/>
      <c r="B54" s="191" t="s">
        <v>395</v>
      </c>
      <c r="C54" s="175">
        <v>0</v>
      </c>
      <c r="D54" s="175">
        <v>0</v>
      </c>
      <c r="E54" s="175"/>
      <c r="F54" s="175">
        <v>0</v>
      </c>
      <c r="G54" s="175">
        <v>0</v>
      </c>
      <c r="H54" s="176">
        <f t="shared" si="0"/>
        <v>0</v>
      </c>
      <c r="I54" s="176">
        <f t="shared" si="1"/>
        <v>0</v>
      </c>
      <c r="J54" s="176">
        <f t="shared" si="2"/>
        <v>0</v>
      </c>
      <c r="K54" s="176">
        <f t="shared" si="3"/>
        <v>0</v>
      </c>
      <c r="L54" s="185">
        <v>2010506</v>
      </c>
    </row>
    <row r="55" spans="1:12" s="170" customFormat="1" ht="20.25" customHeight="1">
      <c r="A55" s="192"/>
      <c r="B55" s="191" t="s">
        <v>396</v>
      </c>
      <c r="C55" s="175">
        <v>0</v>
      </c>
      <c r="D55" s="175">
        <v>10</v>
      </c>
      <c r="E55" s="175"/>
      <c r="F55" s="175">
        <v>10</v>
      </c>
      <c r="G55" s="175">
        <v>76</v>
      </c>
      <c r="H55" s="176">
        <f t="shared" si="0"/>
        <v>0</v>
      </c>
      <c r="I55" s="176">
        <f t="shared" si="1"/>
        <v>7.6</v>
      </c>
      <c r="J55" s="176">
        <f t="shared" si="2"/>
        <v>0</v>
      </c>
      <c r="K55" s="176">
        <f t="shared" si="3"/>
        <v>7.6</v>
      </c>
      <c r="L55" s="185">
        <v>2010507</v>
      </c>
    </row>
    <row r="56" spans="1:12" s="170" customFormat="1" ht="20.25" customHeight="1">
      <c r="A56" s="192"/>
      <c r="B56" s="191" t="s">
        <v>397</v>
      </c>
      <c r="C56" s="175">
        <v>0</v>
      </c>
      <c r="D56" s="175">
        <v>10</v>
      </c>
      <c r="E56" s="175"/>
      <c r="F56" s="175">
        <v>9</v>
      </c>
      <c r="G56" s="175">
        <v>38</v>
      </c>
      <c r="H56" s="176">
        <f t="shared" si="0"/>
        <v>0</v>
      </c>
      <c r="I56" s="176">
        <f t="shared" si="1"/>
        <v>3.8</v>
      </c>
      <c r="J56" s="176">
        <f t="shared" si="2"/>
        <v>0</v>
      </c>
      <c r="K56" s="176">
        <f t="shared" si="3"/>
        <v>4.2222222222222223</v>
      </c>
      <c r="L56" s="185">
        <v>2010508</v>
      </c>
    </row>
    <row r="57" spans="1:12" s="170" customFormat="1" ht="20.25" customHeight="1">
      <c r="A57" s="192"/>
      <c r="B57" s="191" t="s">
        <v>371</v>
      </c>
      <c r="C57" s="175">
        <v>0</v>
      </c>
      <c r="D57" s="175">
        <v>0</v>
      </c>
      <c r="E57" s="175"/>
      <c r="F57" s="175">
        <v>0</v>
      </c>
      <c r="G57" s="175">
        <v>0</v>
      </c>
      <c r="H57" s="176">
        <f t="shared" si="0"/>
        <v>0</v>
      </c>
      <c r="I57" s="176">
        <f t="shared" si="1"/>
        <v>0</v>
      </c>
      <c r="J57" s="176">
        <f t="shared" si="2"/>
        <v>0</v>
      </c>
      <c r="K57" s="176">
        <f t="shared" si="3"/>
        <v>0</v>
      </c>
      <c r="L57" s="185">
        <v>2010550</v>
      </c>
    </row>
    <row r="58" spans="1:12" s="170" customFormat="1" ht="20.25" customHeight="1">
      <c r="A58" s="192"/>
      <c r="B58" s="191" t="s">
        <v>398</v>
      </c>
      <c r="C58" s="175">
        <v>0</v>
      </c>
      <c r="D58" s="175">
        <v>30</v>
      </c>
      <c r="E58" s="175"/>
      <c r="F58" s="175">
        <v>0</v>
      </c>
      <c r="G58" s="175">
        <v>15</v>
      </c>
      <c r="H58" s="176">
        <f t="shared" si="0"/>
        <v>0</v>
      </c>
      <c r="I58" s="176">
        <f t="shared" si="1"/>
        <v>0.5</v>
      </c>
      <c r="J58" s="176">
        <f t="shared" si="2"/>
        <v>0</v>
      </c>
      <c r="K58" s="176">
        <f t="shared" si="3"/>
        <v>0</v>
      </c>
      <c r="L58" s="185">
        <v>2010599</v>
      </c>
    </row>
    <row r="59" spans="1:12" s="170" customFormat="1" ht="20.25" customHeight="1">
      <c r="A59" s="192"/>
      <c r="B59" s="191" t="s">
        <v>399</v>
      </c>
      <c r="C59" s="175">
        <v>0</v>
      </c>
      <c r="D59" s="175">
        <v>1170</v>
      </c>
      <c r="E59" s="175"/>
      <c r="F59" s="175">
        <v>1349</v>
      </c>
      <c r="G59" s="175">
        <v>1191</v>
      </c>
      <c r="H59" s="176">
        <f t="shared" si="0"/>
        <v>0</v>
      </c>
      <c r="I59" s="176">
        <f t="shared" si="1"/>
        <v>1.0179487179487179</v>
      </c>
      <c r="J59" s="176">
        <f t="shared" si="2"/>
        <v>0</v>
      </c>
      <c r="K59" s="176">
        <f t="shared" si="3"/>
        <v>0.88287620459599703</v>
      </c>
      <c r="L59" s="185">
        <v>20106</v>
      </c>
    </row>
    <row r="60" spans="1:12" s="170" customFormat="1" ht="20.25" customHeight="1">
      <c r="A60" s="192"/>
      <c r="B60" s="191" t="s">
        <v>362</v>
      </c>
      <c r="C60" s="175">
        <v>0</v>
      </c>
      <c r="D60" s="175">
        <v>940</v>
      </c>
      <c r="E60" s="175"/>
      <c r="F60" s="175">
        <v>940</v>
      </c>
      <c r="G60" s="175">
        <v>693</v>
      </c>
      <c r="H60" s="176">
        <f t="shared" si="0"/>
        <v>0</v>
      </c>
      <c r="I60" s="176">
        <f t="shared" si="1"/>
        <v>0.73723404255319147</v>
      </c>
      <c r="J60" s="176">
        <f t="shared" si="2"/>
        <v>0</v>
      </c>
      <c r="K60" s="176">
        <f t="shared" si="3"/>
        <v>0.73723404255319147</v>
      </c>
      <c r="L60" s="185">
        <v>2010601</v>
      </c>
    </row>
    <row r="61" spans="1:12" s="170" customFormat="1" ht="20.25" customHeight="1">
      <c r="A61" s="192"/>
      <c r="B61" s="191" t="s">
        <v>363</v>
      </c>
      <c r="C61" s="175">
        <v>0</v>
      </c>
      <c r="D61" s="175">
        <v>110</v>
      </c>
      <c r="E61" s="175"/>
      <c r="F61" s="175">
        <v>159</v>
      </c>
      <c r="G61" s="175">
        <v>184</v>
      </c>
      <c r="H61" s="176">
        <f t="shared" si="0"/>
        <v>0</v>
      </c>
      <c r="I61" s="176">
        <f t="shared" si="1"/>
        <v>1.6727272727272726</v>
      </c>
      <c r="J61" s="176">
        <f t="shared" si="2"/>
        <v>0</v>
      </c>
      <c r="K61" s="176">
        <f t="shared" si="3"/>
        <v>1.1572327044025157</v>
      </c>
      <c r="L61" s="185">
        <v>2010602</v>
      </c>
    </row>
    <row r="62" spans="1:12" s="170" customFormat="1" ht="20.25" customHeight="1">
      <c r="A62" s="192"/>
      <c r="B62" s="191" t="s">
        <v>364</v>
      </c>
      <c r="C62" s="175">
        <v>0</v>
      </c>
      <c r="D62" s="175">
        <v>0</v>
      </c>
      <c r="E62" s="175"/>
      <c r="F62" s="175">
        <v>0</v>
      </c>
      <c r="G62" s="175">
        <v>0</v>
      </c>
      <c r="H62" s="176">
        <f t="shared" si="0"/>
        <v>0</v>
      </c>
      <c r="I62" s="176">
        <f t="shared" si="1"/>
        <v>0</v>
      </c>
      <c r="J62" s="176">
        <f t="shared" si="2"/>
        <v>0</v>
      </c>
      <c r="K62" s="176">
        <f t="shared" si="3"/>
        <v>0</v>
      </c>
      <c r="L62" s="185">
        <v>2010603</v>
      </c>
    </row>
    <row r="63" spans="1:12" s="170" customFormat="1" ht="20.25" customHeight="1">
      <c r="A63" s="192"/>
      <c r="B63" s="191" t="s">
        <v>400</v>
      </c>
      <c r="C63" s="175">
        <v>0</v>
      </c>
      <c r="D63" s="175">
        <v>0</v>
      </c>
      <c r="E63" s="175"/>
      <c r="F63" s="175">
        <v>0</v>
      </c>
      <c r="G63" s="175">
        <v>0</v>
      </c>
      <c r="H63" s="176">
        <f t="shared" si="0"/>
        <v>0</v>
      </c>
      <c r="I63" s="176">
        <f t="shared" si="1"/>
        <v>0</v>
      </c>
      <c r="J63" s="176">
        <f t="shared" si="2"/>
        <v>0</v>
      </c>
      <c r="K63" s="176">
        <f t="shared" si="3"/>
        <v>0</v>
      </c>
      <c r="L63" s="185">
        <v>2010604</v>
      </c>
    </row>
    <row r="64" spans="1:12" s="170" customFormat="1" ht="20.25" customHeight="1">
      <c r="A64" s="192"/>
      <c r="B64" s="191" t="s">
        <v>401</v>
      </c>
      <c r="C64" s="175">
        <v>0</v>
      </c>
      <c r="D64" s="175">
        <v>0</v>
      </c>
      <c r="E64" s="175"/>
      <c r="F64" s="175">
        <v>0</v>
      </c>
      <c r="G64" s="175">
        <v>0</v>
      </c>
      <c r="H64" s="176">
        <f t="shared" si="0"/>
        <v>0</v>
      </c>
      <c r="I64" s="176">
        <f t="shared" si="1"/>
        <v>0</v>
      </c>
      <c r="J64" s="176">
        <f t="shared" si="2"/>
        <v>0</v>
      </c>
      <c r="K64" s="176">
        <f t="shared" si="3"/>
        <v>0</v>
      </c>
      <c r="L64" s="185">
        <v>2010605</v>
      </c>
    </row>
    <row r="65" spans="1:12" s="170" customFormat="1" ht="20.25" customHeight="1">
      <c r="A65" s="192"/>
      <c r="B65" s="191" t="s">
        <v>402</v>
      </c>
      <c r="C65" s="175">
        <v>0</v>
      </c>
      <c r="D65" s="175">
        <v>0</v>
      </c>
      <c r="E65" s="175"/>
      <c r="F65" s="175">
        <v>0</v>
      </c>
      <c r="G65" s="175">
        <v>0</v>
      </c>
      <c r="H65" s="176">
        <f t="shared" si="0"/>
        <v>0</v>
      </c>
      <c r="I65" s="176">
        <f t="shared" si="1"/>
        <v>0</v>
      </c>
      <c r="J65" s="176">
        <f t="shared" si="2"/>
        <v>0</v>
      </c>
      <c r="K65" s="176">
        <f t="shared" si="3"/>
        <v>0</v>
      </c>
      <c r="L65" s="185">
        <v>2010606</v>
      </c>
    </row>
    <row r="66" spans="1:12" s="170" customFormat="1" ht="20.25" customHeight="1">
      <c r="A66" s="192"/>
      <c r="B66" s="191" t="s">
        <v>403</v>
      </c>
      <c r="C66" s="175">
        <v>0</v>
      </c>
      <c r="D66" s="175">
        <v>10</v>
      </c>
      <c r="E66" s="175"/>
      <c r="F66" s="175">
        <v>5</v>
      </c>
      <c r="G66" s="175">
        <v>6</v>
      </c>
      <c r="H66" s="176">
        <f t="shared" si="0"/>
        <v>0</v>
      </c>
      <c r="I66" s="176">
        <f t="shared" si="1"/>
        <v>0.6</v>
      </c>
      <c r="J66" s="176">
        <f t="shared" si="2"/>
        <v>0</v>
      </c>
      <c r="K66" s="176">
        <f t="shared" si="3"/>
        <v>1.2</v>
      </c>
      <c r="L66" s="185">
        <v>2010607</v>
      </c>
    </row>
    <row r="67" spans="1:12" s="170" customFormat="1" ht="20.25" customHeight="1">
      <c r="A67" s="192"/>
      <c r="B67" s="191" t="s">
        <v>404</v>
      </c>
      <c r="C67" s="175">
        <v>0</v>
      </c>
      <c r="D67" s="175">
        <v>0</v>
      </c>
      <c r="E67" s="175"/>
      <c r="F67" s="175">
        <v>0</v>
      </c>
      <c r="G67" s="175">
        <v>95</v>
      </c>
      <c r="H67" s="176">
        <f t="shared" si="0"/>
        <v>0</v>
      </c>
      <c r="I67" s="176">
        <f t="shared" si="1"/>
        <v>0</v>
      </c>
      <c r="J67" s="176">
        <f t="shared" si="2"/>
        <v>0</v>
      </c>
      <c r="K67" s="176">
        <f t="shared" si="3"/>
        <v>0</v>
      </c>
      <c r="L67" s="185">
        <v>2010608</v>
      </c>
    </row>
    <row r="68" spans="1:12" s="170" customFormat="1" ht="20.25" customHeight="1">
      <c r="A68" s="192"/>
      <c r="B68" s="191" t="s">
        <v>371</v>
      </c>
      <c r="C68" s="175">
        <v>0</v>
      </c>
      <c r="D68" s="175">
        <v>110</v>
      </c>
      <c r="E68" s="175"/>
      <c r="F68" s="175">
        <v>107</v>
      </c>
      <c r="G68" s="175">
        <v>213</v>
      </c>
      <c r="H68" s="176">
        <f t="shared" ref="H68:H131" si="4">IF(C68=0,0,G68/C68)</f>
        <v>0</v>
      </c>
      <c r="I68" s="176">
        <f t="shared" ref="I68:I131" si="5">IF(D68=0,0,G68/D68)</f>
        <v>1.9363636363636363</v>
      </c>
      <c r="J68" s="176">
        <f t="shared" ref="J68:J131" si="6">IF(E68=0,0,G68/E68)</f>
        <v>0</v>
      </c>
      <c r="K68" s="176">
        <f t="shared" ref="K68:K131" si="7">IF(F68=0,0,G68/F68)</f>
        <v>1.9906542056074767</v>
      </c>
      <c r="L68" s="185">
        <v>2010650</v>
      </c>
    </row>
    <row r="69" spans="1:12" s="170" customFormat="1" ht="20.25" customHeight="1">
      <c r="A69" s="192"/>
      <c r="B69" s="191" t="s">
        <v>405</v>
      </c>
      <c r="C69" s="175">
        <v>0</v>
      </c>
      <c r="D69" s="175"/>
      <c r="E69" s="175"/>
      <c r="F69" s="175">
        <v>138</v>
      </c>
      <c r="G69" s="175">
        <v>0</v>
      </c>
      <c r="H69" s="176">
        <f t="shared" si="4"/>
        <v>0</v>
      </c>
      <c r="I69" s="176">
        <f t="shared" si="5"/>
        <v>0</v>
      </c>
      <c r="J69" s="176">
        <f t="shared" si="6"/>
        <v>0</v>
      </c>
      <c r="K69" s="176">
        <f t="shared" si="7"/>
        <v>0</v>
      </c>
      <c r="L69" s="185">
        <v>2010699</v>
      </c>
    </row>
    <row r="70" spans="1:12" s="170" customFormat="1" ht="20.25" customHeight="1">
      <c r="A70" s="192"/>
      <c r="B70" s="191" t="s">
        <v>406</v>
      </c>
      <c r="C70" s="175">
        <v>0</v>
      </c>
      <c r="D70" s="175"/>
      <c r="E70" s="175"/>
      <c r="F70" s="175"/>
      <c r="G70" s="175"/>
      <c r="H70" s="176">
        <f t="shared" si="4"/>
        <v>0</v>
      </c>
      <c r="I70" s="176">
        <f t="shared" si="5"/>
        <v>0</v>
      </c>
      <c r="J70" s="176">
        <f t="shared" si="6"/>
        <v>0</v>
      </c>
      <c r="K70" s="176">
        <f t="shared" si="7"/>
        <v>0</v>
      </c>
      <c r="L70" s="185">
        <v>20107</v>
      </c>
    </row>
    <row r="71" spans="1:12" s="170" customFormat="1" ht="20.25" customHeight="1">
      <c r="A71" s="192"/>
      <c r="B71" s="191" t="s">
        <v>362</v>
      </c>
      <c r="C71" s="175">
        <v>0</v>
      </c>
      <c r="D71" s="175"/>
      <c r="E71" s="175"/>
      <c r="F71" s="175"/>
      <c r="G71" s="175"/>
      <c r="H71" s="176">
        <f t="shared" si="4"/>
        <v>0</v>
      </c>
      <c r="I71" s="176">
        <f t="shared" si="5"/>
        <v>0</v>
      </c>
      <c r="J71" s="176">
        <f t="shared" si="6"/>
        <v>0</v>
      </c>
      <c r="K71" s="176">
        <f t="shared" si="7"/>
        <v>0</v>
      </c>
      <c r="L71" s="185">
        <v>2010701</v>
      </c>
    </row>
    <row r="72" spans="1:12" s="170" customFormat="1" ht="20.25" customHeight="1">
      <c r="A72" s="192"/>
      <c r="B72" s="191" t="s">
        <v>363</v>
      </c>
      <c r="C72" s="175">
        <v>0</v>
      </c>
      <c r="D72" s="175"/>
      <c r="E72" s="175"/>
      <c r="F72" s="175"/>
      <c r="G72" s="175"/>
      <c r="H72" s="176">
        <f t="shared" si="4"/>
        <v>0</v>
      </c>
      <c r="I72" s="176">
        <f t="shared" si="5"/>
        <v>0</v>
      </c>
      <c r="J72" s="176">
        <f t="shared" si="6"/>
        <v>0</v>
      </c>
      <c r="K72" s="176">
        <f t="shared" si="7"/>
        <v>0</v>
      </c>
      <c r="L72" s="185">
        <v>2010702</v>
      </c>
    </row>
    <row r="73" spans="1:12" s="170" customFormat="1" ht="20.25" customHeight="1">
      <c r="A73" s="192"/>
      <c r="B73" s="191" t="s">
        <v>364</v>
      </c>
      <c r="C73" s="175">
        <v>0</v>
      </c>
      <c r="D73" s="175"/>
      <c r="E73" s="175"/>
      <c r="F73" s="175"/>
      <c r="G73" s="175"/>
      <c r="H73" s="176">
        <f t="shared" si="4"/>
        <v>0</v>
      </c>
      <c r="I73" s="176">
        <f t="shared" si="5"/>
        <v>0</v>
      </c>
      <c r="J73" s="176">
        <f t="shared" si="6"/>
        <v>0</v>
      </c>
      <c r="K73" s="176">
        <f t="shared" si="7"/>
        <v>0</v>
      </c>
      <c r="L73" s="185">
        <v>2010703</v>
      </c>
    </row>
    <row r="74" spans="1:12" s="170" customFormat="1" ht="20.25" customHeight="1">
      <c r="A74" s="192"/>
      <c r="B74" s="191" t="s">
        <v>403</v>
      </c>
      <c r="C74" s="175">
        <v>0</v>
      </c>
      <c r="D74" s="175"/>
      <c r="E74" s="175"/>
      <c r="F74" s="175"/>
      <c r="G74" s="175"/>
      <c r="H74" s="176">
        <f t="shared" si="4"/>
        <v>0</v>
      </c>
      <c r="I74" s="176">
        <f t="shared" si="5"/>
        <v>0</v>
      </c>
      <c r="J74" s="176">
        <f t="shared" si="6"/>
        <v>0</v>
      </c>
      <c r="K74" s="176">
        <f t="shared" si="7"/>
        <v>0</v>
      </c>
      <c r="L74" s="185">
        <v>2010709</v>
      </c>
    </row>
    <row r="75" spans="1:12" s="170" customFormat="1" ht="20.25" customHeight="1">
      <c r="A75" s="192"/>
      <c r="B75" s="191" t="s">
        <v>407</v>
      </c>
      <c r="C75" s="175">
        <v>0</v>
      </c>
      <c r="D75" s="175"/>
      <c r="E75" s="175"/>
      <c r="F75" s="175"/>
      <c r="G75" s="175"/>
      <c r="H75" s="176">
        <f t="shared" si="4"/>
        <v>0</v>
      </c>
      <c r="I75" s="176">
        <f t="shared" si="5"/>
        <v>0</v>
      </c>
      <c r="J75" s="176">
        <f t="shared" si="6"/>
        <v>0</v>
      </c>
      <c r="K75" s="176">
        <f t="shared" si="7"/>
        <v>0</v>
      </c>
      <c r="L75" s="185">
        <v>2010710</v>
      </c>
    </row>
    <row r="76" spans="1:12" s="170" customFormat="1" ht="20.25" customHeight="1">
      <c r="A76" s="192"/>
      <c r="B76" s="191" t="s">
        <v>371</v>
      </c>
      <c r="C76" s="175">
        <v>0</v>
      </c>
      <c r="D76" s="175"/>
      <c r="E76" s="175"/>
      <c r="F76" s="175"/>
      <c r="G76" s="175"/>
      <c r="H76" s="176">
        <f t="shared" si="4"/>
        <v>0</v>
      </c>
      <c r="I76" s="176">
        <f t="shared" si="5"/>
        <v>0</v>
      </c>
      <c r="J76" s="176">
        <f t="shared" si="6"/>
        <v>0</v>
      </c>
      <c r="K76" s="176">
        <f t="shared" si="7"/>
        <v>0</v>
      </c>
      <c r="L76" s="185">
        <v>2010750</v>
      </c>
    </row>
    <row r="77" spans="1:12" s="170" customFormat="1" ht="20.25" customHeight="1">
      <c r="A77" s="192"/>
      <c r="B77" s="191" t="s">
        <v>408</v>
      </c>
      <c r="C77" s="175">
        <v>0</v>
      </c>
      <c r="D77" s="175"/>
      <c r="E77" s="175"/>
      <c r="F77" s="175"/>
      <c r="G77" s="175"/>
      <c r="H77" s="176">
        <f t="shared" si="4"/>
        <v>0</v>
      </c>
      <c r="I77" s="176">
        <f t="shared" si="5"/>
        <v>0</v>
      </c>
      <c r="J77" s="176">
        <f t="shared" si="6"/>
        <v>0</v>
      </c>
      <c r="K77" s="176">
        <f t="shared" si="7"/>
        <v>0</v>
      </c>
      <c r="L77" s="185">
        <v>2010799</v>
      </c>
    </row>
    <row r="78" spans="1:12" s="170" customFormat="1" ht="20.25" customHeight="1">
      <c r="A78" s="192"/>
      <c r="B78" s="191" t="s">
        <v>409</v>
      </c>
      <c r="C78" s="175">
        <v>0</v>
      </c>
      <c r="D78" s="175">
        <v>70</v>
      </c>
      <c r="E78" s="175"/>
      <c r="F78" s="175">
        <v>101</v>
      </c>
      <c r="G78" s="175">
        <v>70</v>
      </c>
      <c r="H78" s="176">
        <f t="shared" si="4"/>
        <v>0</v>
      </c>
      <c r="I78" s="176">
        <f t="shared" si="5"/>
        <v>1</v>
      </c>
      <c r="J78" s="176">
        <f t="shared" si="6"/>
        <v>0</v>
      </c>
      <c r="K78" s="176">
        <f t="shared" si="7"/>
        <v>0.69306930693069302</v>
      </c>
      <c r="L78" s="185">
        <v>20108</v>
      </c>
    </row>
    <row r="79" spans="1:12" s="170" customFormat="1" ht="20.25" customHeight="1">
      <c r="A79" s="192"/>
      <c r="B79" s="191" t="s">
        <v>362</v>
      </c>
      <c r="C79" s="175">
        <v>0</v>
      </c>
      <c r="D79" s="175"/>
      <c r="E79" s="175"/>
      <c r="F79" s="175">
        <v>1</v>
      </c>
      <c r="G79" s="175"/>
      <c r="H79" s="176">
        <f t="shared" si="4"/>
        <v>0</v>
      </c>
      <c r="I79" s="176">
        <f t="shared" si="5"/>
        <v>0</v>
      </c>
      <c r="J79" s="176">
        <f t="shared" si="6"/>
        <v>0</v>
      </c>
      <c r="K79" s="176">
        <f t="shared" si="7"/>
        <v>0</v>
      </c>
      <c r="L79" s="185">
        <v>2010801</v>
      </c>
    </row>
    <row r="80" spans="1:12" s="170" customFormat="1" ht="20.25" customHeight="1">
      <c r="A80" s="192"/>
      <c r="B80" s="191" t="s">
        <v>363</v>
      </c>
      <c r="C80" s="175">
        <v>0</v>
      </c>
      <c r="D80" s="175">
        <v>70</v>
      </c>
      <c r="E80" s="175"/>
      <c r="F80" s="175">
        <v>100</v>
      </c>
      <c r="G80" s="175">
        <v>70</v>
      </c>
      <c r="H80" s="176">
        <f t="shared" si="4"/>
        <v>0</v>
      </c>
      <c r="I80" s="176">
        <f t="shared" si="5"/>
        <v>1</v>
      </c>
      <c r="J80" s="176">
        <f t="shared" si="6"/>
        <v>0</v>
      </c>
      <c r="K80" s="176">
        <f t="shared" si="7"/>
        <v>0.7</v>
      </c>
      <c r="L80" s="185">
        <v>2010802</v>
      </c>
    </row>
    <row r="81" spans="1:12" s="170" customFormat="1" ht="20.25" customHeight="1">
      <c r="A81" s="192"/>
      <c r="B81" s="191" t="s">
        <v>364</v>
      </c>
      <c r="C81" s="175">
        <v>0</v>
      </c>
      <c r="D81" s="175">
        <v>0</v>
      </c>
      <c r="E81" s="175"/>
      <c r="F81" s="175">
        <v>0</v>
      </c>
      <c r="G81" s="175"/>
      <c r="H81" s="176">
        <f t="shared" si="4"/>
        <v>0</v>
      </c>
      <c r="I81" s="176">
        <f t="shared" si="5"/>
        <v>0</v>
      </c>
      <c r="J81" s="176">
        <f t="shared" si="6"/>
        <v>0</v>
      </c>
      <c r="K81" s="176">
        <f t="shared" si="7"/>
        <v>0</v>
      </c>
      <c r="L81" s="185">
        <v>2010803</v>
      </c>
    </row>
    <row r="82" spans="1:12" s="170" customFormat="1" ht="20.25" customHeight="1">
      <c r="A82" s="192"/>
      <c r="B82" s="191" t="s">
        <v>410</v>
      </c>
      <c r="C82" s="175">
        <v>0</v>
      </c>
      <c r="D82" s="175">
        <v>0</v>
      </c>
      <c r="E82" s="175"/>
      <c r="F82" s="175">
        <v>0</v>
      </c>
      <c r="G82" s="175"/>
      <c r="H82" s="176">
        <f t="shared" si="4"/>
        <v>0</v>
      </c>
      <c r="I82" s="176">
        <f t="shared" si="5"/>
        <v>0</v>
      </c>
      <c r="J82" s="176">
        <f t="shared" si="6"/>
        <v>0</v>
      </c>
      <c r="K82" s="176">
        <f t="shared" si="7"/>
        <v>0</v>
      </c>
      <c r="L82" s="185">
        <v>2010804</v>
      </c>
    </row>
    <row r="83" spans="1:12" s="170" customFormat="1" ht="20.25" customHeight="1">
      <c r="A83" s="192"/>
      <c r="B83" s="191" t="s">
        <v>411</v>
      </c>
      <c r="C83" s="175">
        <v>0</v>
      </c>
      <c r="D83" s="175">
        <v>0</v>
      </c>
      <c r="E83" s="175"/>
      <c r="F83" s="175">
        <v>0</v>
      </c>
      <c r="G83" s="175"/>
      <c r="H83" s="176">
        <f t="shared" si="4"/>
        <v>0</v>
      </c>
      <c r="I83" s="176">
        <f t="shared" si="5"/>
        <v>0</v>
      </c>
      <c r="J83" s="176">
        <f t="shared" si="6"/>
        <v>0</v>
      </c>
      <c r="K83" s="176">
        <f t="shared" si="7"/>
        <v>0</v>
      </c>
      <c r="L83" s="185">
        <v>2010805</v>
      </c>
    </row>
    <row r="84" spans="1:12" s="170" customFormat="1" ht="20.25" customHeight="1">
      <c r="A84" s="192"/>
      <c r="B84" s="191" t="s">
        <v>403</v>
      </c>
      <c r="C84" s="175">
        <v>0</v>
      </c>
      <c r="D84" s="175">
        <v>0</v>
      </c>
      <c r="E84" s="175"/>
      <c r="F84" s="175">
        <v>0</v>
      </c>
      <c r="G84" s="175"/>
      <c r="H84" s="176">
        <f t="shared" si="4"/>
        <v>0</v>
      </c>
      <c r="I84" s="176">
        <f t="shared" si="5"/>
        <v>0</v>
      </c>
      <c r="J84" s="176">
        <f t="shared" si="6"/>
        <v>0</v>
      </c>
      <c r="K84" s="176">
        <f t="shared" si="7"/>
        <v>0</v>
      </c>
      <c r="L84" s="185">
        <v>2010806</v>
      </c>
    </row>
    <row r="85" spans="1:12" s="170" customFormat="1" ht="20.25" customHeight="1">
      <c r="A85" s="192"/>
      <c r="B85" s="191" t="s">
        <v>371</v>
      </c>
      <c r="C85" s="175">
        <v>0</v>
      </c>
      <c r="D85" s="175">
        <v>0</v>
      </c>
      <c r="E85" s="175"/>
      <c r="F85" s="175">
        <v>0</v>
      </c>
      <c r="G85" s="175"/>
      <c r="H85" s="176">
        <f t="shared" si="4"/>
        <v>0</v>
      </c>
      <c r="I85" s="176">
        <f t="shared" si="5"/>
        <v>0</v>
      </c>
      <c r="J85" s="176">
        <f t="shared" si="6"/>
        <v>0</v>
      </c>
      <c r="K85" s="176">
        <f t="shared" si="7"/>
        <v>0</v>
      </c>
      <c r="L85" s="185">
        <v>2010850</v>
      </c>
    </row>
    <row r="86" spans="1:12" s="170" customFormat="1" ht="20.25" customHeight="1">
      <c r="A86" s="192"/>
      <c r="B86" s="191" t="s">
        <v>412</v>
      </c>
      <c r="C86" s="175">
        <v>0</v>
      </c>
      <c r="D86" s="175">
        <v>0</v>
      </c>
      <c r="E86" s="175"/>
      <c r="F86" s="175">
        <v>0</v>
      </c>
      <c r="G86" s="175"/>
      <c r="H86" s="176">
        <f t="shared" si="4"/>
        <v>0</v>
      </c>
      <c r="I86" s="176">
        <f t="shared" si="5"/>
        <v>0</v>
      </c>
      <c r="J86" s="176">
        <f t="shared" si="6"/>
        <v>0</v>
      </c>
      <c r="K86" s="176">
        <f t="shared" si="7"/>
        <v>0</v>
      </c>
      <c r="L86" s="185">
        <v>2010899</v>
      </c>
    </row>
    <row r="87" spans="1:12" s="170" customFormat="1" ht="20.25" customHeight="1">
      <c r="A87" s="192"/>
      <c r="B87" s="191" t="s">
        <v>413</v>
      </c>
      <c r="C87" s="175">
        <v>0</v>
      </c>
      <c r="D87" s="175"/>
      <c r="E87" s="175"/>
      <c r="F87" s="175"/>
      <c r="G87" s="175"/>
      <c r="H87" s="176">
        <f t="shared" si="4"/>
        <v>0</v>
      </c>
      <c r="I87" s="176">
        <f t="shared" si="5"/>
        <v>0</v>
      </c>
      <c r="J87" s="176">
        <f t="shared" si="6"/>
        <v>0</v>
      </c>
      <c r="K87" s="176">
        <f t="shared" si="7"/>
        <v>0</v>
      </c>
      <c r="L87" s="185">
        <v>20109</v>
      </c>
    </row>
    <row r="88" spans="1:12" s="170" customFormat="1" ht="20.25" customHeight="1">
      <c r="A88" s="192"/>
      <c r="B88" s="191" t="s">
        <v>362</v>
      </c>
      <c r="C88" s="175">
        <v>0</v>
      </c>
      <c r="D88" s="175"/>
      <c r="E88" s="175"/>
      <c r="F88" s="175"/>
      <c r="G88" s="175"/>
      <c r="H88" s="176">
        <f t="shared" si="4"/>
        <v>0</v>
      </c>
      <c r="I88" s="176">
        <f t="shared" si="5"/>
        <v>0</v>
      </c>
      <c r="J88" s="176">
        <f t="shared" si="6"/>
        <v>0</v>
      </c>
      <c r="K88" s="176">
        <f t="shared" si="7"/>
        <v>0</v>
      </c>
      <c r="L88" s="185">
        <v>2010901</v>
      </c>
    </row>
    <row r="89" spans="1:12" s="198" customFormat="1" ht="20.25" customHeight="1">
      <c r="A89" s="193"/>
      <c r="B89" s="194" t="s">
        <v>363</v>
      </c>
      <c r="C89" s="195">
        <v>0</v>
      </c>
      <c r="D89" s="195"/>
      <c r="E89" s="195"/>
      <c r="F89" s="195"/>
      <c r="G89" s="195"/>
      <c r="H89" s="196">
        <f t="shared" si="4"/>
        <v>0</v>
      </c>
      <c r="I89" s="196">
        <f t="shared" si="5"/>
        <v>0</v>
      </c>
      <c r="J89" s="196">
        <f t="shared" si="6"/>
        <v>0</v>
      </c>
      <c r="K89" s="196">
        <f t="shared" si="7"/>
        <v>0</v>
      </c>
      <c r="L89" s="197">
        <v>2010902</v>
      </c>
    </row>
    <row r="90" spans="1:12" s="170" customFormat="1" ht="20.25" customHeight="1">
      <c r="A90" s="192"/>
      <c r="B90" s="191" t="s">
        <v>364</v>
      </c>
      <c r="C90" s="175">
        <v>0</v>
      </c>
      <c r="D90" s="175"/>
      <c r="E90" s="175"/>
      <c r="F90" s="175"/>
      <c r="G90" s="175"/>
      <c r="H90" s="176">
        <f t="shared" si="4"/>
        <v>0</v>
      </c>
      <c r="I90" s="176">
        <f t="shared" si="5"/>
        <v>0</v>
      </c>
      <c r="J90" s="176">
        <f t="shared" si="6"/>
        <v>0</v>
      </c>
      <c r="K90" s="176">
        <f t="shared" si="7"/>
        <v>0</v>
      </c>
      <c r="L90" s="185">
        <v>2010903</v>
      </c>
    </row>
    <row r="91" spans="1:12" s="170" customFormat="1" ht="20.25" customHeight="1">
      <c r="A91" s="192"/>
      <c r="B91" s="191" t="s">
        <v>414</v>
      </c>
      <c r="C91" s="175">
        <v>0</v>
      </c>
      <c r="D91" s="175"/>
      <c r="E91" s="175"/>
      <c r="F91" s="175"/>
      <c r="G91" s="175"/>
      <c r="H91" s="176">
        <f t="shared" si="4"/>
        <v>0</v>
      </c>
      <c r="I91" s="176">
        <f t="shared" si="5"/>
        <v>0</v>
      </c>
      <c r="J91" s="176">
        <f t="shared" si="6"/>
        <v>0</v>
      </c>
      <c r="K91" s="176">
        <f t="shared" si="7"/>
        <v>0</v>
      </c>
      <c r="L91" s="185">
        <v>2010905</v>
      </c>
    </row>
    <row r="92" spans="1:12" s="170" customFormat="1" ht="20.25" customHeight="1">
      <c r="A92" s="192"/>
      <c r="B92" s="191" t="s">
        <v>415</v>
      </c>
      <c r="C92" s="175">
        <v>0</v>
      </c>
      <c r="D92" s="175"/>
      <c r="E92" s="175"/>
      <c r="F92" s="175"/>
      <c r="G92" s="175"/>
      <c r="H92" s="176">
        <f t="shared" si="4"/>
        <v>0</v>
      </c>
      <c r="I92" s="176">
        <f t="shared" si="5"/>
        <v>0</v>
      </c>
      <c r="J92" s="176">
        <f t="shared" si="6"/>
        <v>0</v>
      </c>
      <c r="K92" s="176">
        <f t="shared" si="7"/>
        <v>0</v>
      </c>
      <c r="L92" s="185">
        <v>2010907</v>
      </c>
    </row>
    <row r="93" spans="1:12" s="170" customFormat="1" ht="20.25" customHeight="1">
      <c r="A93" s="192"/>
      <c r="B93" s="191" t="s">
        <v>403</v>
      </c>
      <c r="C93" s="175">
        <v>0</v>
      </c>
      <c r="D93" s="175"/>
      <c r="E93" s="175"/>
      <c r="F93" s="175"/>
      <c r="G93" s="175"/>
      <c r="H93" s="176">
        <f t="shared" si="4"/>
        <v>0</v>
      </c>
      <c r="I93" s="176">
        <f t="shared" si="5"/>
        <v>0</v>
      </c>
      <c r="J93" s="176">
        <f t="shared" si="6"/>
        <v>0</v>
      </c>
      <c r="K93" s="176">
        <f t="shared" si="7"/>
        <v>0</v>
      </c>
      <c r="L93" s="185">
        <v>2010908</v>
      </c>
    </row>
    <row r="94" spans="1:12" s="170" customFormat="1" ht="20.25" customHeight="1">
      <c r="A94" s="192"/>
      <c r="B94" s="191" t="s">
        <v>416</v>
      </c>
      <c r="C94" s="175">
        <v>0</v>
      </c>
      <c r="D94" s="175"/>
      <c r="E94" s="175"/>
      <c r="F94" s="175"/>
      <c r="G94" s="175"/>
      <c r="H94" s="176">
        <f t="shared" si="4"/>
        <v>0</v>
      </c>
      <c r="I94" s="176">
        <f t="shared" si="5"/>
        <v>0</v>
      </c>
      <c r="J94" s="176">
        <f t="shared" si="6"/>
        <v>0</v>
      </c>
      <c r="K94" s="176">
        <f t="shared" si="7"/>
        <v>0</v>
      </c>
      <c r="L94" s="185">
        <v>2010909</v>
      </c>
    </row>
    <row r="95" spans="1:12" s="170" customFormat="1" ht="20.25" customHeight="1">
      <c r="A95" s="192"/>
      <c r="B95" s="191" t="s">
        <v>417</v>
      </c>
      <c r="C95" s="175">
        <v>0</v>
      </c>
      <c r="D95" s="175"/>
      <c r="E95" s="175"/>
      <c r="F95" s="175"/>
      <c r="G95" s="175"/>
      <c r="H95" s="176">
        <f t="shared" si="4"/>
        <v>0</v>
      </c>
      <c r="I95" s="176">
        <f t="shared" si="5"/>
        <v>0</v>
      </c>
      <c r="J95" s="176">
        <f t="shared" si="6"/>
        <v>0</v>
      </c>
      <c r="K95" s="176">
        <f t="shared" si="7"/>
        <v>0</v>
      </c>
      <c r="L95" s="185">
        <v>2010910</v>
      </c>
    </row>
    <row r="96" spans="1:12" s="170" customFormat="1" ht="20.25" customHeight="1">
      <c r="A96" s="192"/>
      <c r="B96" s="191" t="s">
        <v>418</v>
      </c>
      <c r="C96" s="175">
        <v>0</v>
      </c>
      <c r="D96" s="175"/>
      <c r="E96" s="175"/>
      <c r="F96" s="175"/>
      <c r="G96" s="175"/>
      <c r="H96" s="176">
        <f t="shared" si="4"/>
        <v>0</v>
      </c>
      <c r="I96" s="176">
        <f t="shared" si="5"/>
        <v>0</v>
      </c>
      <c r="J96" s="176">
        <f t="shared" si="6"/>
        <v>0</v>
      </c>
      <c r="K96" s="176">
        <f t="shared" si="7"/>
        <v>0</v>
      </c>
      <c r="L96" s="185">
        <v>2010911</v>
      </c>
    </row>
    <row r="97" spans="1:12" s="170" customFormat="1" ht="20.25" customHeight="1">
      <c r="A97" s="192"/>
      <c r="B97" s="191" t="s">
        <v>419</v>
      </c>
      <c r="C97" s="175">
        <v>0</v>
      </c>
      <c r="D97" s="175"/>
      <c r="E97" s="175"/>
      <c r="F97" s="175"/>
      <c r="G97" s="175"/>
      <c r="H97" s="176">
        <f t="shared" si="4"/>
        <v>0</v>
      </c>
      <c r="I97" s="176">
        <f t="shared" si="5"/>
        <v>0</v>
      </c>
      <c r="J97" s="176">
        <f t="shared" si="6"/>
        <v>0</v>
      </c>
      <c r="K97" s="176">
        <f t="shared" si="7"/>
        <v>0</v>
      </c>
      <c r="L97" s="185">
        <v>2010912</v>
      </c>
    </row>
    <row r="98" spans="1:12" s="170" customFormat="1" ht="20.25" customHeight="1">
      <c r="A98" s="192"/>
      <c r="B98" s="191" t="s">
        <v>371</v>
      </c>
      <c r="C98" s="175">
        <v>0</v>
      </c>
      <c r="D98" s="175"/>
      <c r="E98" s="175"/>
      <c r="F98" s="175"/>
      <c r="G98" s="175"/>
      <c r="H98" s="176">
        <f t="shared" si="4"/>
        <v>0</v>
      </c>
      <c r="I98" s="176">
        <f t="shared" si="5"/>
        <v>0</v>
      </c>
      <c r="J98" s="176">
        <f t="shared" si="6"/>
        <v>0</v>
      </c>
      <c r="K98" s="176">
        <f t="shared" si="7"/>
        <v>0</v>
      </c>
      <c r="L98" s="185">
        <v>2010950</v>
      </c>
    </row>
    <row r="99" spans="1:12" s="170" customFormat="1" ht="20.25" customHeight="1">
      <c r="A99" s="192"/>
      <c r="B99" s="191" t="s">
        <v>420</v>
      </c>
      <c r="C99" s="175">
        <v>0</v>
      </c>
      <c r="D99" s="175"/>
      <c r="E99" s="175"/>
      <c r="F99" s="175"/>
      <c r="G99" s="175"/>
      <c r="H99" s="176">
        <f t="shared" si="4"/>
        <v>0</v>
      </c>
      <c r="I99" s="176">
        <f t="shared" si="5"/>
        <v>0</v>
      </c>
      <c r="J99" s="176">
        <f t="shared" si="6"/>
        <v>0</v>
      </c>
      <c r="K99" s="176">
        <f t="shared" si="7"/>
        <v>0</v>
      </c>
      <c r="L99" s="185">
        <v>2010999</v>
      </c>
    </row>
    <row r="100" spans="1:12" s="170" customFormat="1" ht="20.25" customHeight="1">
      <c r="A100" s="192"/>
      <c r="B100" s="191" t="s">
        <v>421</v>
      </c>
      <c r="C100" s="175">
        <v>0</v>
      </c>
      <c r="D100" s="175">
        <v>588</v>
      </c>
      <c r="E100" s="175"/>
      <c r="F100" s="175">
        <v>576</v>
      </c>
      <c r="G100" s="175">
        <v>739</v>
      </c>
      <c r="H100" s="176">
        <f t="shared" si="4"/>
        <v>0</v>
      </c>
      <c r="I100" s="176">
        <f t="shared" si="5"/>
        <v>1.2568027210884354</v>
      </c>
      <c r="J100" s="176">
        <f t="shared" si="6"/>
        <v>0</v>
      </c>
      <c r="K100" s="176">
        <f t="shared" si="7"/>
        <v>1.2829861111111112</v>
      </c>
      <c r="L100" s="185">
        <v>20113</v>
      </c>
    </row>
    <row r="101" spans="1:12" s="170" customFormat="1" ht="20.25" customHeight="1">
      <c r="A101" s="192"/>
      <c r="B101" s="191" t="s">
        <v>362</v>
      </c>
      <c r="C101" s="175">
        <v>0</v>
      </c>
      <c r="D101" s="175">
        <v>470</v>
      </c>
      <c r="E101" s="175"/>
      <c r="F101" s="175">
        <v>466</v>
      </c>
      <c r="G101" s="175">
        <v>472</v>
      </c>
      <c r="H101" s="176">
        <f t="shared" si="4"/>
        <v>0</v>
      </c>
      <c r="I101" s="176">
        <f t="shared" si="5"/>
        <v>1.0042553191489361</v>
      </c>
      <c r="J101" s="176">
        <f t="shared" si="6"/>
        <v>0</v>
      </c>
      <c r="K101" s="176">
        <f t="shared" si="7"/>
        <v>1.0128755364806867</v>
      </c>
      <c r="L101" s="185">
        <v>2011301</v>
      </c>
    </row>
    <row r="102" spans="1:12" s="170" customFormat="1" ht="20.25" customHeight="1">
      <c r="A102" s="192"/>
      <c r="B102" s="191" t="s">
        <v>363</v>
      </c>
      <c r="C102" s="175">
        <v>0</v>
      </c>
      <c r="D102" s="175">
        <v>50</v>
      </c>
      <c r="E102" s="175"/>
      <c r="F102" s="175">
        <v>47</v>
      </c>
      <c r="G102" s="175">
        <v>106</v>
      </c>
      <c r="H102" s="176">
        <f t="shared" si="4"/>
        <v>0</v>
      </c>
      <c r="I102" s="176">
        <f t="shared" si="5"/>
        <v>2.12</v>
      </c>
      <c r="J102" s="176">
        <f t="shared" si="6"/>
        <v>0</v>
      </c>
      <c r="K102" s="176">
        <f t="shared" si="7"/>
        <v>2.2553191489361701</v>
      </c>
      <c r="L102" s="185">
        <v>2011302</v>
      </c>
    </row>
    <row r="103" spans="1:12" s="170" customFormat="1" ht="20.25" customHeight="1">
      <c r="A103" s="192"/>
      <c r="B103" s="191" t="s">
        <v>364</v>
      </c>
      <c r="C103" s="175">
        <v>0</v>
      </c>
      <c r="D103" s="175">
        <v>0</v>
      </c>
      <c r="E103" s="175"/>
      <c r="F103" s="175">
        <v>0</v>
      </c>
      <c r="G103" s="175">
        <v>0</v>
      </c>
      <c r="H103" s="176">
        <f t="shared" si="4"/>
        <v>0</v>
      </c>
      <c r="I103" s="176">
        <f t="shared" si="5"/>
        <v>0</v>
      </c>
      <c r="J103" s="176">
        <f t="shared" si="6"/>
        <v>0</v>
      </c>
      <c r="K103" s="176">
        <f t="shared" si="7"/>
        <v>0</v>
      </c>
      <c r="L103" s="185">
        <v>2011303</v>
      </c>
    </row>
    <row r="104" spans="1:12" s="170" customFormat="1" ht="20.25" customHeight="1">
      <c r="A104" s="192"/>
      <c r="B104" s="191" t="s">
        <v>422</v>
      </c>
      <c r="C104" s="175">
        <v>0</v>
      </c>
      <c r="D104" s="175">
        <v>30</v>
      </c>
      <c r="E104" s="175"/>
      <c r="F104" s="175">
        <v>33</v>
      </c>
      <c r="G104" s="175">
        <v>0</v>
      </c>
      <c r="H104" s="176">
        <f t="shared" si="4"/>
        <v>0</v>
      </c>
      <c r="I104" s="176">
        <f t="shared" si="5"/>
        <v>0</v>
      </c>
      <c r="J104" s="176">
        <f t="shared" si="6"/>
        <v>0</v>
      </c>
      <c r="K104" s="176">
        <f t="shared" si="7"/>
        <v>0</v>
      </c>
      <c r="L104" s="185">
        <v>2011304</v>
      </c>
    </row>
    <row r="105" spans="1:12" s="170" customFormat="1" ht="20.25" customHeight="1">
      <c r="A105" s="192"/>
      <c r="B105" s="191" t="s">
        <v>423</v>
      </c>
      <c r="C105" s="175">
        <v>0</v>
      </c>
      <c r="D105" s="175">
        <v>0</v>
      </c>
      <c r="E105" s="175"/>
      <c r="F105" s="175">
        <v>0</v>
      </c>
      <c r="G105" s="175">
        <v>0</v>
      </c>
      <c r="H105" s="176">
        <f t="shared" si="4"/>
        <v>0</v>
      </c>
      <c r="I105" s="176">
        <f t="shared" si="5"/>
        <v>0</v>
      </c>
      <c r="J105" s="176">
        <f t="shared" si="6"/>
        <v>0</v>
      </c>
      <c r="K105" s="176">
        <f t="shared" si="7"/>
        <v>0</v>
      </c>
      <c r="L105" s="185">
        <v>2011305</v>
      </c>
    </row>
    <row r="106" spans="1:12" s="170" customFormat="1" ht="20.25" customHeight="1">
      <c r="A106" s="192"/>
      <c r="B106" s="191" t="s">
        <v>424</v>
      </c>
      <c r="C106" s="175">
        <v>0</v>
      </c>
      <c r="D106" s="175">
        <v>0</v>
      </c>
      <c r="E106" s="175"/>
      <c r="F106" s="175">
        <v>0</v>
      </c>
      <c r="G106" s="175">
        <v>0</v>
      </c>
      <c r="H106" s="176">
        <f t="shared" si="4"/>
        <v>0</v>
      </c>
      <c r="I106" s="176">
        <f t="shared" si="5"/>
        <v>0</v>
      </c>
      <c r="J106" s="176">
        <f t="shared" si="6"/>
        <v>0</v>
      </c>
      <c r="K106" s="176">
        <f t="shared" si="7"/>
        <v>0</v>
      </c>
      <c r="L106" s="185">
        <v>2011306</v>
      </c>
    </row>
    <row r="107" spans="1:12" s="170" customFormat="1" ht="20.25" customHeight="1">
      <c r="A107" s="192"/>
      <c r="B107" s="191" t="s">
        <v>425</v>
      </c>
      <c r="C107" s="175">
        <v>0</v>
      </c>
      <c r="D107" s="175">
        <v>0</v>
      </c>
      <c r="E107" s="175"/>
      <c r="F107" s="175">
        <v>0</v>
      </c>
      <c r="G107" s="175">
        <v>0</v>
      </c>
      <c r="H107" s="176">
        <f t="shared" si="4"/>
        <v>0</v>
      </c>
      <c r="I107" s="176">
        <f t="shared" si="5"/>
        <v>0</v>
      </c>
      <c r="J107" s="176">
        <f t="shared" si="6"/>
        <v>0</v>
      </c>
      <c r="K107" s="176">
        <f t="shared" si="7"/>
        <v>0</v>
      </c>
      <c r="L107" s="185">
        <v>2011307</v>
      </c>
    </row>
    <row r="108" spans="1:12" s="170" customFormat="1" ht="20.25" customHeight="1">
      <c r="A108" s="192"/>
      <c r="B108" s="191" t="s">
        <v>426</v>
      </c>
      <c r="C108" s="175">
        <v>0</v>
      </c>
      <c r="D108" s="175">
        <v>30</v>
      </c>
      <c r="E108" s="175"/>
      <c r="F108" s="175">
        <v>30</v>
      </c>
      <c r="G108" s="175">
        <v>91</v>
      </c>
      <c r="H108" s="176">
        <f t="shared" si="4"/>
        <v>0</v>
      </c>
      <c r="I108" s="176">
        <f t="shared" si="5"/>
        <v>3.0333333333333332</v>
      </c>
      <c r="J108" s="176">
        <f t="shared" si="6"/>
        <v>0</v>
      </c>
      <c r="K108" s="176">
        <f t="shared" si="7"/>
        <v>3.0333333333333332</v>
      </c>
      <c r="L108" s="185">
        <v>2011308</v>
      </c>
    </row>
    <row r="109" spans="1:12" s="170" customFormat="1" ht="20.25" customHeight="1">
      <c r="A109" s="192"/>
      <c r="B109" s="191" t="s">
        <v>371</v>
      </c>
      <c r="C109" s="175">
        <v>0</v>
      </c>
      <c r="D109" s="175">
        <v>0</v>
      </c>
      <c r="E109" s="175"/>
      <c r="F109" s="175">
        <v>0</v>
      </c>
      <c r="G109" s="175">
        <v>0</v>
      </c>
      <c r="H109" s="176">
        <f t="shared" si="4"/>
        <v>0</v>
      </c>
      <c r="I109" s="176">
        <f t="shared" si="5"/>
        <v>0</v>
      </c>
      <c r="J109" s="176">
        <f t="shared" si="6"/>
        <v>0</v>
      </c>
      <c r="K109" s="176">
        <f t="shared" si="7"/>
        <v>0</v>
      </c>
      <c r="L109" s="185">
        <v>2011350</v>
      </c>
    </row>
    <row r="110" spans="1:12" s="170" customFormat="1" ht="20.25" customHeight="1">
      <c r="A110" s="192"/>
      <c r="B110" s="191" t="s">
        <v>427</v>
      </c>
      <c r="C110" s="175">
        <v>0</v>
      </c>
      <c r="D110" s="175">
        <v>8</v>
      </c>
      <c r="E110" s="175"/>
      <c r="F110" s="175">
        <v>0</v>
      </c>
      <c r="G110" s="175">
        <v>70</v>
      </c>
      <c r="H110" s="176">
        <f t="shared" si="4"/>
        <v>0</v>
      </c>
      <c r="I110" s="176">
        <f t="shared" si="5"/>
        <v>8.75</v>
      </c>
      <c r="J110" s="176">
        <f t="shared" si="6"/>
        <v>0</v>
      </c>
      <c r="K110" s="176">
        <f t="shared" si="7"/>
        <v>0</v>
      </c>
      <c r="L110" s="185">
        <v>2011399</v>
      </c>
    </row>
    <row r="111" spans="1:12" s="170" customFormat="1" ht="20.25" customHeight="1">
      <c r="A111" s="192"/>
      <c r="B111" s="191" t="s">
        <v>428</v>
      </c>
      <c r="C111" s="175">
        <v>0</v>
      </c>
      <c r="D111" s="175"/>
      <c r="E111" s="175"/>
      <c r="F111" s="175"/>
      <c r="G111" s="175"/>
      <c r="H111" s="176">
        <f t="shared" si="4"/>
        <v>0</v>
      </c>
      <c r="I111" s="176">
        <f t="shared" si="5"/>
        <v>0</v>
      </c>
      <c r="J111" s="176">
        <f t="shared" si="6"/>
        <v>0</v>
      </c>
      <c r="K111" s="176">
        <f t="shared" si="7"/>
        <v>0</v>
      </c>
      <c r="L111" s="185">
        <v>20114</v>
      </c>
    </row>
    <row r="112" spans="1:12" s="170" customFormat="1" ht="20.25" customHeight="1">
      <c r="A112" s="192"/>
      <c r="B112" s="191" t="s">
        <v>362</v>
      </c>
      <c r="C112" s="175">
        <v>0</v>
      </c>
      <c r="D112" s="175"/>
      <c r="E112" s="175"/>
      <c r="F112" s="175"/>
      <c r="G112" s="175"/>
      <c r="H112" s="176">
        <f t="shared" si="4"/>
        <v>0</v>
      </c>
      <c r="I112" s="176">
        <f t="shared" si="5"/>
        <v>0</v>
      </c>
      <c r="J112" s="176">
        <f t="shared" si="6"/>
        <v>0</v>
      </c>
      <c r="K112" s="176">
        <f t="shared" si="7"/>
        <v>0</v>
      </c>
      <c r="L112" s="185">
        <v>2011401</v>
      </c>
    </row>
    <row r="113" spans="1:12" s="170" customFormat="1" ht="20.25" customHeight="1">
      <c r="A113" s="192"/>
      <c r="B113" s="191" t="s">
        <v>363</v>
      </c>
      <c r="C113" s="175">
        <v>0</v>
      </c>
      <c r="D113" s="175"/>
      <c r="E113" s="175"/>
      <c r="F113" s="175"/>
      <c r="G113" s="175"/>
      <c r="H113" s="176">
        <f t="shared" si="4"/>
        <v>0</v>
      </c>
      <c r="I113" s="176">
        <f t="shared" si="5"/>
        <v>0</v>
      </c>
      <c r="J113" s="176">
        <f t="shared" si="6"/>
        <v>0</v>
      </c>
      <c r="K113" s="176">
        <f t="shared" si="7"/>
        <v>0</v>
      </c>
      <c r="L113" s="185">
        <v>2011402</v>
      </c>
    </row>
    <row r="114" spans="1:12" s="170" customFormat="1" ht="20.25" customHeight="1">
      <c r="A114" s="192"/>
      <c r="B114" s="191" t="s">
        <v>364</v>
      </c>
      <c r="C114" s="175">
        <v>0</v>
      </c>
      <c r="D114" s="175"/>
      <c r="E114" s="175"/>
      <c r="F114" s="175"/>
      <c r="G114" s="175"/>
      <c r="H114" s="176">
        <f t="shared" si="4"/>
        <v>0</v>
      </c>
      <c r="I114" s="176">
        <f t="shared" si="5"/>
        <v>0</v>
      </c>
      <c r="J114" s="176">
        <f t="shared" si="6"/>
        <v>0</v>
      </c>
      <c r="K114" s="176">
        <f t="shared" si="7"/>
        <v>0</v>
      </c>
      <c r="L114" s="185">
        <v>2011403</v>
      </c>
    </row>
    <row r="115" spans="1:12" s="170" customFormat="1" ht="20.25" customHeight="1">
      <c r="A115" s="192"/>
      <c r="B115" s="191" t="s">
        <v>429</v>
      </c>
      <c r="C115" s="175">
        <v>0</v>
      </c>
      <c r="D115" s="175"/>
      <c r="E115" s="175"/>
      <c r="F115" s="175"/>
      <c r="G115" s="175"/>
      <c r="H115" s="176">
        <f t="shared" si="4"/>
        <v>0</v>
      </c>
      <c r="I115" s="176">
        <f t="shared" si="5"/>
        <v>0</v>
      </c>
      <c r="J115" s="176">
        <f t="shared" si="6"/>
        <v>0</v>
      </c>
      <c r="K115" s="176">
        <f t="shared" si="7"/>
        <v>0</v>
      </c>
      <c r="L115" s="185">
        <v>2011404</v>
      </c>
    </row>
    <row r="116" spans="1:12" s="170" customFormat="1" ht="20.25" customHeight="1">
      <c r="A116" s="192"/>
      <c r="B116" s="191" t="s">
        <v>430</v>
      </c>
      <c r="C116" s="175">
        <v>0</v>
      </c>
      <c r="D116" s="175"/>
      <c r="E116" s="175"/>
      <c r="F116" s="175"/>
      <c r="G116" s="175"/>
      <c r="H116" s="176">
        <f t="shared" si="4"/>
        <v>0</v>
      </c>
      <c r="I116" s="176">
        <f t="shared" si="5"/>
        <v>0</v>
      </c>
      <c r="J116" s="176">
        <f t="shared" si="6"/>
        <v>0</v>
      </c>
      <c r="K116" s="176">
        <f t="shared" si="7"/>
        <v>0</v>
      </c>
      <c r="L116" s="185">
        <v>2011405</v>
      </c>
    </row>
    <row r="117" spans="1:12" s="170" customFormat="1" ht="20.25" customHeight="1">
      <c r="A117" s="192"/>
      <c r="B117" s="191" t="s">
        <v>431</v>
      </c>
      <c r="C117" s="175">
        <v>0</v>
      </c>
      <c r="D117" s="175"/>
      <c r="E117" s="175"/>
      <c r="F117" s="175"/>
      <c r="G117" s="175"/>
      <c r="H117" s="176">
        <f t="shared" si="4"/>
        <v>0</v>
      </c>
      <c r="I117" s="176">
        <f t="shared" si="5"/>
        <v>0</v>
      </c>
      <c r="J117" s="176">
        <f t="shared" si="6"/>
        <v>0</v>
      </c>
      <c r="K117" s="176">
        <f t="shared" si="7"/>
        <v>0</v>
      </c>
      <c r="L117" s="185">
        <v>2011408</v>
      </c>
    </row>
    <row r="118" spans="1:12" s="170" customFormat="1" ht="20.25" customHeight="1">
      <c r="A118" s="192"/>
      <c r="B118" s="191" t="s">
        <v>432</v>
      </c>
      <c r="C118" s="175">
        <v>0</v>
      </c>
      <c r="D118" s="175"/>
      <c r="E118" s="175"/>
      <c r="F118" s="175"/>
      <c r="G118" s="175"/>
      <c r="H118" s="176">
        <f t="shared" si="4"/>
        <v>0</v>
      </c>
      <c r="I118" s="176">
        <f t="shared" si="5"/>
        <v>0</v>
      </c>
      <c r="J118" s="176">
        <f t="shared" si="6"/>
        <v>0</v>
      </c>
      <c r="K118" s="176">
        <f t="shared" si="7"/>
        <v>0</v>
      </c>
      <c r="L118" s="185">
        <v>2011409</v>
      </c>
    </row>
    <row r="119" spans="1:12" s="170" customFormat="1" ht="20.25" customHeight="1">
      <c r="A119" s="192"/>
      <c r="B119" s="191" t="s">
        <v>433</v>
      </c>
      <c r="C119" s="175">
        <v>0</v>
      </c>
      <c r="D119" s="175"/>
      <c r="E119" s="175"/>
      <c r="F119" s="175"/>
      <c r="G119" s="175"/>
      <c r="H119" s="176">
        <f t="shared" si="4"/>
        <v>0</v>
      </c>
      <c r="I119" s="176">
        <f t="shared" si="5"/>
        <v>0</v>
      </c>
      <c r="J119" s="176">
        <f t="shared" si="6"/>
        <v>0</v>
      </c>
      <c r="K119" s="176">
        <f t="shared" si="7"/>
        <v>0</v>
      </c>
      <c r="L119" s="185">
        <v>2011410</v>
      </c>
    </row>
    <row r="120" spans="1:12" s="170" customFormat="1" ht="20.25" customHeight="1">
      <c r="A120" s="192"/>
      <c r="B120" s="191" t="s">
        <v>434</v>
      </c>
      <c r="C120" s="175">
        <v>0</v>
      </c>
      <c r="D120" s="175"/>
      <c r="E120" s="175"/>
      <c r="F120" s="175"/>
      <c r="G120" s="175"/>
      <c r="H120" s="176">
        <f t="shared" si="4"/>
        <v>0</v>
      </c>
      <c r="I120" s="176">
        <f t="shared" si="5"/>
        <v>0</v>
      </c>
      <c r="J120" s="176">
        <f t="shared" si="6"/>
        <v>0</v>
      </c>
      <c r="K120" s="176">
        <f t="shared" si="7"/>
        <v>0</v>
      </c>
      <c r="L120" s="185">
        <v>2011411</v>
      </c>
    </row>
    <row r="121" spans="1:12" s="170" customFormat="1" ht="20.25" customHeight="1">
      <c r="A121" s="192"/>
      <c r="B121" s="191" t="s">
        <v>371</v>
      </c>
      <c r="C121" s="175">
        <v>0</v>
      </c>
      <c r="D121" s="175"/>
      <c r="E121" s="175"/>
      <c r="F121" s="175"/>
      <c r="G121" s="175"/>
      <c r="H121" s="176">
        <f t="shared" si="4"/>
        <v>0</v>
      </c>
      <c r="I121" s="176">
        <f t="shared" si="5"/>
        <v>0</v>
      </c>
      <c r="J121" s="176">
        <f t="shared" si="6"/>
        <v>0</v>
      </c>
      <c r="K121" s="176">
        <f t="shared" si="7"/>
        <v>0</v>
      </c>
      <c r="L121" s="185">
        <v>2011450</v>
      </c>
    </row>
    <row r="122" spans="1:12" s="170" customFormat="1" ht="20.25" customHeight="1">
      <c r="A122" s="192"/>
      <c r="B122" s="191" t="s">
        <v>435</v>
      </c>
      <c r="C122" s="175">
        <v>0</v>
      </c>
      <c r="D122" s="175"/>
      <c r="E122" s="175"/>
      <c r="F122" s="175"/>
      <c r="G122" s="175"/>
      <c r="H122" s="176">
        <f t="shared" si="4"/>
        <v>0</v>
      </c>
      <c r="I122" s="176">
        <f t="shared" si="5"/>
        <v>0</v>
      </c>
      <c r="J122" s="176">
        <f t="shared" si="6"/>
        <v>0</v>
      </c>
      <c r="K122" s="176">
        <f t="shared" si="7"/>
        <v>0</v>
      </c>
      <c r="L122" s="185">
        <v>2011499</v>
      </c>
    </row>
    <row r="123" spans="1:12" s="170" customFormat="1" ht="20.25" customHeight="1">
      <c r="A123" s="192"/>
      <c r="B123" s="191" t="s">
        <v>436</v>
      </c>
      <c r="C123" s="175">
        <v>0</v>
      </c>
      <c r="D123" s="175">
        <v>196</v>
      </c>
      <c r="E123" s="175"/>
      <c r="F123" s="175">
        <v>185</v>
      </c>
      <c r="G123" s="175">
        <v>168</v>
      </c>
      <c r="H123" s="176">
        <f t="shared" si="4"/>
        <v>0</v>
      </c>
      <c r="I123" s="176">
        <f t="shared" si="5"/>
        <v>0.8571428571428571</v>
      </c>
      <c r="J123" s="176">
        <f t="shared" si="6"/>
        <v>0</v>
      </c>
      <c r="K123" s="176">
        <f t="shared" si="7"/>
        <v>0.90810810810810816</v>
      </c>
      <c r="L123" s="185">
        <v>20123</v>
      </c>
    </row>
    <row r="124" spans="1:12" s="170" customFormat="1" ht="20.25" customHeight="1">
      <c r="A124" s="192"/>
      <c r="B124" s="191" t="s">
        <v>362</v>
      </c>
      <c r="C124" s="175">
        <v>0</v>
      </c>
      <c r="D124" s="175">
        <v>160</v>
      </c>
      <c r="E124" s="175"/>
      <c r="F124" s="175">
        <v>160</v>
      </c>
      <c r="G124" s="175">
        <v>132</v>
      </c>
      <c r="H124" s="176">
        <f t="shared" si="4"/>
        <v>0</v>
      </c>
      <c r="I124" s="176">
        <f t="shared" si="5"/>
        <v>0.82499999999999996</v>
      </c>
      <c r="J124" s="176">
        <f t="shared" si="6"/>
        <v>0</v>
      </c>
      <c r="K124" s="176">
        <f t="shared" si="7"/>
        <v>0.82499999999999996</v>
      </c>
      <c r="L124" s="185">
        <v>2012301</v>
      </c>
    </row>
    <row r="125" spans="1:12" s="170" customFormat="1" ht="20.25" customHeight="1">
      <c r="A125" s="192"/>
      <c r="B125" s="191" t="s">
        <v>363</v>
      </c>
      <c r="C125" s="175">
        <v>0</v>
      </c>
      <c r="D125" s="175">
        <v>10</v>
      </c>
      <c r="E125" s="175"/>
      <c r="F125" s="175">
        <v>12</v>
      </c>
      <c r="G125" s="175">
        <v>12</v>
      </c>
      <c r="H125" s="176">
        <f t="shared" si="4"/>
        <v>0</v>
      </c>
      <c r="I125" s="176">
        <f t="shared" si="5"/>
        <v>1.2</v>
      </c>
      <c r="J125" s="176">
        <f t="shared" si="6"/>
        <v>0</v>
      </c>
      <c r="K125" s="176">
        <f t="shared" si="7"/>
        <v>1</v>
      </c>
      <c r="L125" s="185">
        <v>2012302</v>
      </c>
    </row>
    <row r="126" spans="1:12" s="170" customFormat="1" ht="20.25" customHeight="1">
      <c r="A126" s="192"/>
      <c r="B126" s="191" t="s">
        <v>364</v>
      </c>
      <c r="C126" s="175">
        <v>0</v>
      </c>
      <c r="D126" s="175">
        <v>0</v>
      </c>
      <c r="E126" s="175"/>
      <c r="F126" s="175">
        <v>0</v>
      </c>
      <c r="G126" s="175">
        <v>0</v>
      </c>
      <c r="H126" s="176">
        <f t="shared" si="4"/>
        <v>0</v>
      </c>
      <c r="I126" s="176">
        <f t="shared" si="5"/>
        <v>0</v>
      </c>
      <c r="J126" s="176">
        <f t="shared" si="6"/>
        <v>0</v>
      </c>
      <c r="K126" s="176">
        <f t="shared" si="7"/>
        <v>0</v>
      </c>
      <c r="L126" s="185">
        <v>2012303</v>
      </c>
    </row>
    <row r="127" spans="1:12" s="170" customFormat="1" ht="20.25" customHeight="1">
      <c r="A127" s="192"/>
      <c r="B127" s="191" t="s">
        <v>437</v>
      </c>
      <c r="C127" s="175">
        <v>0</v>
      </c>
      <c r="D127" s="175">
        <v>10</v>
      </c>
      <c r="E127" s="175"/>
      <c r="F127" s="175">
        <v>13</v>
      </c>
      <c r="G127" s="175">
        <v>11</v>
      </c>
      <c r="H127" s="176">
        <f t="shared" si="4"/>
        <v>0</v>
      </c>
      <c r="I127" s="176">
        <f t="shared" si="5"/>
        <v>1.1000000000000001</v>
      </c>
      <c r="J127" s="176">
        <f t="shared" si="6"/>
        <v>0</v>
      </c>
      <c r="K127" s="176">
        <f t="shared" si="7"/>
        <v>0.84615384615384615</v>
      </c>
      <c r="L127" s="185">
        <v>2012304</v>
      </c>
    </row>
    <row r="128" spans="1:12" s="170" customFormat="1" ht="20.25" customHeight="1">
      <c r="A128" s="192"/>
      <c r="B128" s="191" t="s">
        <v>371</v>
      </c>
      <c r="C128" s="175">
        <v>0</v>
      </c>
      <c r="D128" s="175">
        <v>0</v>
      </c>
      <c r="E128" s="175"/>
      <c r="F128" s="175">
        <v>0</v>
      </c>
      <c r="G128" s="175">
        <v>0</v>
      </c>
      <c r="H128" s="176">
        <f t="shared" si="4"/>
        <v>0</v>
      </c>
      <c r="I128" s="176">
        <f t="shared" si="5"/>
        <v>0</v>
      </c>
      <c r="J128" s="176">
        <f t="shared" si="6"/>
        <v>0</v>
      </c>
      <c r="K128" s="176">
        <f t="shared" si="7"/>
        <v>0</v>
      </c>
      <c r="L128" s="185">
        <v>2012350</v>
      </c>
    </row>
    <row r="129" spans="1:12" s="170" customFormat="1" ht="20.25" customHeight="1">
      <c r="A129" s="192"/>
      <c r="B129" s="191" t="s">
        <v>438</v>
      </c>
      <c r="C129" s="175">
        <v>0</v>
      </c>
      <c r="D129" s="175">
        <v>16</v>
      </c>
      <c r="E129" s="175"/>
      <c r="F129" s="175">
        <v>0</v>
      </c>
      <c r="G129" s="175">
        <v>13</v>
      </c>
      <c r="H129" s="176">
        <f t="shared" si="4"/>
        <v>0</v>
      </c>
      <c r="I129" s="176">
        <f t="shared" si="5"/>
        <v>0.8125</v>
      </c>
      <c r="J129" s="176">
        <f t="shared" si="6"/>
        <v>0</v>
      </c>
      <c r="K129" s="176">
        <f t="shared" si="7"/>
        <v>0</v>
      </c>
      <c r="L129" s="185">
        <v>2012399</v>
      </c>
    </row>
    <row r="130" spans="1:12" s="170" customFormat="1" ht="20.25" customHeight="1">
      <c r="A130" s="192"/>
      <c r="B130" s="191" t="s">
        <v>439</v>
      </c>
      <c r="C130" s="175">
        <v>0</v>
      </c>
      <c r="D130" s="175"/>
      <c r="E130" s="175"/>
      <c r="F130" s="175"/>
      <c r="G130" s="175"/>
      <c r="H130" s="176">
        <f t="shared" si="4"/>
        <v>0</v>
      </c>
      <c r="I130" s="176">
        <f t="shared" si="5"/>
        <v>0</v>
      </c>
      <c r="J130" s="176">
        <f t="shared" si="6"/>
        <v>0</v>
      </c>
      <c r="K130" s="176">
        <f t="shared" si="7"/>
        <v>0</v>
      </c>
      <c r="L130" s="185">
        <v>20125</v>
      </c>
    </row>
    <row r="131" spans="1:12" s="170" customFormat="1" ht="20.25" customHeight="1">
      <c r="A131" s="192"/>
      <c r="B131" s="191" t="s">
        <v>362</v>
      </c>
      <c r="C131" s="175">
        <v>0</v>
      </c>
      <c r="D131" s="175"/>
      <c r="E131" s="175"/>
      <c r="F131" s="175"/>
      <c r="G131" s="175"/>
      <c r="H131" s="176">
        <f t="shared" si="4"/>
        <v>0</v>
      </c>
      <c r="I131" s="176">
        <f t="shared" si="5"/>
        <v>0</v>
      </c>
      <c r="J131" s="176">
        <f t="shared" si="6"/>
        <v>0</v>
      </c>
      <c r="K131" s="176">
        <f t="shared" si="7"/>
        <v>0</v>
      </c>
      <c r="L131" s="185">
        <v>2012501</v>
      </c>
    </row>
    <row r="132" spans="1:12" s="170" customFormat="1" ht="20.25" customHeight="1">
      <c r="A132" s="192"/>
      <c r="B132" s="191" t="s">
        <v>363</v>
      </c>
      <c r="C132" s="175">
        <v>0</v>
      </c>
      <c r="D132" s="175"/>
      <c r="E132" s="175"/>
      <c r="F132" s="175"/>
      <c r="G132" s="175"/>
      <c r="H132" s="176">
        <f t="shared" ref="H132:H195" si="8">IF(C132=0,0,G132/C132)</f>
        <v>0</v>
      </c>
      <c r="I132" s="176">
        <f t="shared" ref="I132:I195" si="9">IF(D132=0,0,G132/D132)</f>
        <v>0</v>
      </c>
      <c r="J132" s="176">
        <f t="shared" ref="J132:J195" si="10">IF(E132=0,0,G132/E132)</f>
        <v>0</v>
      </c>
      <c r="K132" s="176">
        <f t="shared" ref="K132:K195" si="11">IF(F132=0,0,G132/F132)</f>
        <v>0</v>
      </c>
      <c r="L132" s="185">
        <v>2012502</v>
      </c>
    </row>
    <row r="133" spans="1:12" s="170" customFormat="1" ht="20.25" customHeight="1">
      <c r="A133" s="192"/>
      <c r="B133" s="191" t="s">
        <v>364</v>
      </c>
      <c r="C133" s="175">
        <v>0</v>
      </c>
      <c r="D133" s="175"/>
      <c r="E133" s="175"/>
      <c r="F133" s="175"/>
      <c r="G133" s="175"/>
      <c r="H133" s="176">
        <f t="shared" si="8"/>
        <v>0</v>
      </c>
      <c r="I133" s="176">
        <f t="shared" si="9"/>
        <v>0</v>
      </c>
      <c r="J133" s="176">
        <f t="shared" si="10"/>
        <v>0</v>
      </c>
      <c r="K133" s="176">
        <f t="shared" si="11"/>
        <v>0</v>
      </c>
      <c r="L133" s="185">
        <v>2012503</v>
      </c>
    </row>
    <row r="134" spans="1:12" s="170" customFormat="1" ht="20.25" customHeight="1">
      <c r="A134" s="192"/>
      <c r="B134" s="191" t="s">
        <v>440</v>
      </c>
      <c r="C134" s="175">
        <v>0</v>
      </c>
      <c r="D134" s="175"/>
      <c r="E134" s="175"/>
      <c r="F134" s="175"/>
      <c r="G134" s="175"/>
      <c r="H134" s="176">
        <f t="shared" si="8"/>
        <v>0</v>
      </c>
      <c r="I134" s="176">
        <f t="shared" si="9"/>
        <v>0</v>
      </c>
      <c r="J134" s="176">
        <f t="shared" si="10"/>
        <v>0</v>
      </c>
      <c r="K134" s="176">
        <f t="shared" si="11"/>
        <v>0</v>
      </c>
      <c r="L134" s="185">
        <v>2012504</v>
      </c>
    </row>
    <row r="135" spans="1:12" s="170" customFormat="1" ht="20.25" customHeight="1">
      <c r="A135" s="192"/>
      <c r="B135" s="191" t="s">
        <v>441</v>
      </c>
      <c r="C135" s="175">
        <v>0</v>
      </c>
      <c r="D135" s="175"/>
      <c r="E135" s="175"/>
      <c r="F135" s="175"/>
      <c r="G135" s="175"/>
      <c r="H135" s="176">
        <f t="shared" si="8"/>
        <v>0</v>
      </c>
      <c r="I135" s="176">
        <f t="shared" si="9"/>
        <v>0</v>
      </c>
      <c r="J135" s="176">
        <f t="shared" si="10"/>
        <v>0</v>
      </c>
      <c r="K135" s="176">
        <f t="shared" si="11"/>
        <v>0</v>
      </c>
      <c r="L135" s="185">
        <v>2012505</v>
      </c>
    </row>
    <row r="136" spans="1:12" s="170" customFormat="1" ht="20.25" customHeight="1">
      <c r="A136" s="192"/>
      <c r="B136" s="191" t="s">
        <v>371</v>
      </c>
      <c r="C136" s="175">
        <v>0</v>
      </c>
      <c r="D136" s="175"/>
      <c r="E136" s="175"/>
      <c r="F136" s="175"/>
      <c r="G136" s="175"/>
      <c r="H136" s="176">
        <f t="shared" si="8"/>
        <v>0</v>
      </c>
      <c r="I136" s="176">
        <f t="shared" si="9"/>
        <v>0</v>
      </c>
      <c r="J136" s="176">
        <f t="shared" si="10"/>
        <v>0</v>
      </c>
      <c r="K136" s="176">
        <f t="shared" si="11"/>
        <v>0</v>
      </c>
      <c r="L136" s="185">
        <v>2012550</v>
      </c>
    </row>
    <row r="137" spans="1:12" s="170" customFormat="1" ht="20.25" customHeight="1">
      <c r="A137" s="192"/>
      <c r="B137" s="191" t="s">
        <v>442</v>
      </c>
      <c r="C137" s="175">
        <v>0</v>
      </c>
      <c r="D137" s="175"/>
      <c r="E137" s="175"/>
      <c r="F137" s="175"/>
      <c r="G137" s="175"/>
      <c r="H137" s="176">
        <f t="shared" si="8"/>
        <v>0</v>
      </c>
      <c r="I137" s="176">
        <f t="shared" si="9"/>
        <v>0</v>
      </c>
      <c r="J137" s="176">
        <f t="shared" si="10"/>
        <v>0</v>
      </c>
      <c r="K137" s="176">
        <f t="shared" si="11"/>
        <v>0</v>
      </c>
      <c r="L137" s="185">
        <v>2012599</v>
      </c>
    </row>
    <row r="138" spans="1:12" s="170" customFormat="1" ht="20.25" customHeight="1">
      <c r="A138" s="192"/>
      <c r="B138" s="191" t="s">
        <v>443</v>
      </c>
      <c r="C138" s="175">
        <v>0</v>
      </c>
      <c r="D138" s="175">
        <v>62</v>
      </c>
      <c r="E138" s="175"/>
      <c r="F138" s="175">
        <v>53</v>
      </c>
      <c r="G138" s="175">
        <v>62</v>
      </c>
      <c r="H138" s="176">
        <f t="shared" si="8"/>
        <v>0</v>
      </c>
      <c r="I138" s="176">
        <f t="shared" si="9"/>
        <v>1</v>
      </c>
      <c r="J138" s="176">
        <f t="shared" si="10"/>
        <v>0</v>
      </c>
      <c r="K138" s="176">
        <f t="shared" si="11"/>
        <v>1.1698113207547169</v>
      </c>
      <c r="L138" s="185">
        <v>20126</v>
      </c>
    </row>
    <row r="139" spans="1:12" s="170" customFormat="1" ht="20.25" customHeight="1">
      <c r="A139" s="192"/>
      <c r="B139" s="191" t="s">
        <v>362</v>
      </c>
      <c r="C139" s="175">
        <v>0</v>
      </c>
      <c r="D139" s="175">
        <v>52</v>
      </c>
      <c r="E139" s="175"/>
      <c r="F139" s="175">
        <v>43</v>
      </c>
      <c r="G139" s="175">
        <v>52</v>
      </c>
      <c r="H139" s="176">
        <f t="shared" si="8"/>
        <v>0</v>
      </c>
      <c r="I139" s="176">
        <f t="shared" si="9"/>
        <v>1</v>
      </c>
      <c r="J139" s="176">
        <f t="shared" si="10"/>
        <v>0</v>
      </c>
      <c r="K139" s="176">
        <f t="shared" si="11"/>
        <v>1.2093023255813953</v>
      </c>
      <c r="L139" s="185">
        <v>2012601</v>
      </c>
    </row>
    <row r="140" spans="1:12" s="170" customFormat="1" ht="20.25" customHeight="1">
      <c r="A140" s="192"/>
      <c r="B140" s="191" t="s">
        <v>363</v>
      </c>
      <c r="C140" s="175">
        <v>0</v>
      </c>
      <c r="D140" s="175">
        <v>10</v>
      </c>
      <c r="E140" s="175"/>
      <c r="F140" s="175">
        <v>10</v>
      </c>
      <c r="G140" s="175">
        <v>10</v>
      </c>
      <c r="H140" s="176">
        <f t="shared" si="8"/>
        <v>0</v>
      </c>
      <c r="I140" s="176">
        <f t="shared" si="9"/>
        <v>1</v>
      </c>
      <c r="J140" s="176">
        <f t="shared" si="10"/>
        <v>0</v>
      </c>
      <c r="K140" s="176">
        <f t="shared" si="11"/>
        <v>1</v>
      </c>
      <c r="L140" s="185">
        <v>2012602</v>
      </c>
    </row>
    <row r="141" spans="1:12" s="170" customFormat="1" ht="20.25" customHeight="1">
      <c r="A141" s="192"/>
      <c r="B141" s="191" t="s">
        <v>364</v>
      </c>
      <c r="C141" s="175">
        <v>0</v>
      </c>
      <c r="D141" s="175">
        <v>0</v>
      </c>
      <c r="E141" s="175"/>
      <c r="F141" s="175">
        <v>0</v>
      </c>
      <c r="G141" s="175">
        <v>0</v>
      </c>
      <c r="H141" s="176">
        <f t="shared" si="8"/>
        <v>0</v>
      </c>
      <c r="I141" s="176">
        <f t="shared" si="9"/>
        <v>0</v>
      </c>
      <c r="J141" s="176">
        <f t="shared" si="10"/>
        <v>0</v>
      </c>
      <c r="K141" s="176">
        <f t="shared" si="11"/>
        <v>0</v>
      </c>
      <c r="L141" s="185">
        <v>2012603</v>
      </c>
    </row>
    <row r="142" spans="1:12" s="170" customFormat="1" ht="20.25" customHeight="1">
      <c r="A142" s="192"/>
      <c r="B142" s="191" t="s">
        <v>444</v>
      </c>
      <c r="C142" s="175">
        <v>0</v>
      </c>
      <c r="D142" s="175">
        <v>0</v>
      </c>
      <c r="E142" s="175"/>
      <c r="F142" s="175">
        <v>0</v>
      </c>
      <c r="G142" s="175">
        <v>0</v>
      </c>
      <c r="H142" s="176">
        <f t="shared" si="8"/>
        <v>0</v>
      </c>
      <c r="I142" s="176">
        <f t="shared" si="9"/>
        <v>0</v>
      </c>
      <c r="J142" s="176">
        <f t="shared" si="10"/>
        <v>0</v>
      </c>
      <c r="K142" s="176">
        <f t="shared" si="11"/>
        <v>0</v>
      </c>
      <c r="L142" s="185">
        <v>2012604</v>
      </c>
    </row>
    <row r="143" spans="1:12" s="170" customFormat="1" ht="20.25" customHeight="1">
      <c r="A143" s="192"/>
      <c r="B143" s="191" t="s">
        <v>445</v>
      </c>
      <c r="C143" s="175">
        <v>0</v>
      </c>
      <c r="D143" s="175">
        <v>0</v>
      </c>
      <c r="E143" s="175"/>
      <c r="F143" s="175">
        <v>0</v>
      </c>
      <c r="G143" s="175">
        <v>0</v>
      </c>
      <c r="H143" s="176">
        <f t="shared" si="8"/>
        <v>0</v>
      </c>
      <c r="I143" s="176">
        <f t="shared" si="9"/>
        <v>0</v>
      </c>
      <c r="J143" s="176">
        <f t="shared" si="10"/>
        <v>0</v>
      </c>
      <c r="K143" s="176">
        <f t="shared" si="11"/>
        <v>0</v>
      </c>
      <c r="L143" s="185">
        <v>2012699</v>
      </c>
    </row>
    <row r="144" spans="1:12" s="170" customFormat="1" ht="20.25" customHeight="1">
      <c r="A144" s="192"/>
      <c r="B144" s="191" t="s">
        <v>446</v>
      </c>
      <c r="C144" s="175">
        <v>0</v>
      </c>
      <c r="D144" s="175">
        <v>465</v>
      </c>
      <c r="E144" s="175"/>
      <c r="F144" s="175">
        <v>460</v>
      </c>
      <c r="G144" s="175">
        <v>514</v>
      </c>
      <c r="H144" s="176">
        <f t="shared" si="8"/>
        <v>0</v>
      </c>
      <c r="I144" s="176">
        <f t="shared" si="9"/>
        <v>1.1053763440860216</v>
      </c>
      <c r="J144" s="176">
        <f t="shared" si="10"/>
        <v>0</v>
      </c>
      <c r="K144" s="176">
        <f t="shared" si="11"/>
        <v>1.1173913043478261</v>
      </c>
      <c r="L144" s="185">
        <v>20129</v>
      </c>
    </row>
    <row r="145" spans="1:12" s="170" customFormat="1" ht="20.25" customHeight="1">
      <c r="A145" s="192"/>
      <c r="B145" s="191" t="s">
        <v>362</v>
      </c>
      <c r="C145" s="175">
        <v>0</v>
      </c>
      <c r="D145" s="175">
        <v>340</v>
      </c>
      <c r="E145" s="175"/>
      <c r="F145" s="175">
        <v>335</v>
      </c>
      <c r="G145" s="175">
        <v>347</v>
      </c>
      <c r="H145" s="176">
        <f t="shared" si="8"/>
        <v>0</v>
      </c>
      <c r="I145" s="176">
        <f t="shared" si="9"/>
        <v>1.0205882352941176</v>
      </c>
      <c r="J145" s="176">
        <f t="shared" si="10"/>
        <v>0</v>
      </c>
      <c r="K145" s="176">
        <f t="shared" si="11"/>
        <v>1.035820895522388</v>
      </c>
      <c r="L145" s="185">
        <v>2012901</v>
      </c>
    </row>
    <row r="146" spans="1:12" s="170" customFormat="1" ht="20.25" customHeight="1">
      <c r="A146" s="192"/>
      <c r="B146" s="191" t="s">
        <v>363</v>
      </c>
      <c r="C146" s="175">
        <v>0</v>
      </c>
      <c r="D146" s="175">
        <v>70</v>
      </c>
      <c r="E146" s="175"/>
      <c r="F146" s="175">
        <v>67</v>
      </c>
      <c r="G146" s="175">
        <v>102</v>
      </c>
      <c r="H146" s="176">
        <f t="shared" si="8"/>
        <v>0</v>
      </c>
      <c r="I146" s="176">
        <f t="shared" si="9"/>
        <v>1.4571428571428571</v>
      </c>
      <c r="J146" s="176">
        <f t="shared" si="10"/>
        <v>0</v>
      </c>
      <c r="K146" s="176">
        <f t="shared" si="11"/>
        <v>1.5223880597014925</v>
      </c>
      <c r="L146" s="185">
        <v>2012902</v>
      </c>
    </row>
    <row r="147" spans="1:12" s="170" customFormat="1" ht="20.25" customHeight="1">
      <c r="A147" s="192"/>
      <c r="B147" s="191" t="s">
        <v>364</v>
      </c>
      <c r="C147" s="175">
        <v>0</v>
      </c>
      <c r="D147" s="175">
        <v>0</v>
      </c>
      <c r="E147" s="175"/>
      <c r="F147" s="175">
        <v>0</v>
      </c>
      <c r="G147" s="175">
        <v>0</v>
      </c>
      <c r="H147" s="176">
        <f t="shared" si="8"/>
        <v>0</v>
      </c>
      <c r="I147" s="176">
        <f t="shared" si="9"/>
        <v>0</v>
      </c>
      <c r="J147" s="176">
        <f t="shared" si="10"/>
        <v>0</v>
      </c>
      <c r="K147" s="176">
        <f t="shared" si="11"/>
        <v>0</v>
      </c>
      <c r="L147" s="185">
        <v>2012903</v>
      </c>
    </row>
    <row r="148" spans="1:12" s="170" customFormat="1" ht="20.25" customHeight="1">
      <c r="A148" s="192"/>
      <c r="B148" s="191" t="s">
        <v>447</v>
      </c>
      <c r="C148" s="175">
        <v>0</v>
      </c>
      <c r="D148" s="175">
        <v>0</v>
      </c>
      <c r="E148" s="175"/>
      <c r="F148" s="175">
        <v>0</v>
      </c>
      <c r="G148" s="175">
        <v>8</v>
      </c>
      <c r="H148" s="176">
        <f t="shared" si="8"/>
        <v>0</v>
      </c>
      <c r="I148" s="176">
        <f t="shared" si="9"/>
        <v>0</v>
      </c>
      <c r="J148" s="176">
        <f t="shared" si="10"/>
        <v>0</v>
      </c>
      <c r="K148" s="176">
        <f t="shared" si="11"/>
        <v>0</v>
      </c>
      <c r="L148" s="185">
        <v>2012906</v>
      </c>
    </row>
    <row r="149" spans="1:12" s="170" customFormat="1" ht="20.25" customHeight="1">
      <c r="A149" s="192"/>
      <c r="B149" s="191" t="s">
        <v>371</v>
      </c>
      <c r="C149" s="175">
        <v>0</v>
      </c>
      <c r="D149" s="175">
        <v>0</v>
      </c>
      <c r="E149" s="175"/>
      <c r="F149" s="175">
        <v>0</v>
      </c>
      <c r="G149" s="175">
        <v>0</v>
      </c>
      <c r="H149" s="176">
        <f t="shared" si="8"/>
        <v>0</v>
      </c>
      <c r="I149" s="176">
        <f t="shared" si="9"/>
        <v>0</v>
      </c>
      <c r="J149" s="176">
        <f t="shared" si="10"/>
        <v>0</v>
      </c>
      <c r="K149" s="176">
        <f t="shared" si="11"/>
        <v>0</v>
      </c>
      <c r="L149" s="185">
        <v>2012950</v>
      </c>
    </row>
    <row r="150" spans="1:12" s="170" customFormat="1" ht="20.25" customHeight="1">
      <c r="A150" s="192"/>
      <c r="B150" s="191" t="s">
        <v>448</v>
      </c>
      <c r="C150" s="175">
        <v>0</v>
      </c>
      <c r="D150" s="175">
        <v>55</v>
      </c>
      <c r="E150" s="175"/>
      <c r="F150" s="175">
        <v>58</v>
      </c>
      <c r="G150" s="175">
        <v>57</v>
      </c>
      <c r="H150" s="176">
        <f t="shared" si="8"/>
        <v>0</v>
      </c>
      <c r="I150" s="176">
        <f t="shared" si="9"/>
        <v>1.0363636363636364</v>
      </c>
      <c r="J150" s="176">
        <f t="shared" si="10"/>
        <v>0</v>
      </c>
      <c r="K150" s="176">
        <f t="shared" si="11"/>
        <v>0.98275862068965514</v>
      </c>
      <c r="L150" s="185">
        <v>2012999</v>
      </c>
    </row>
    <row r="151" spans="1:12" s="170" customFormat="1" ht="20.25" customHeight="1">
      <c r="A151" s="192"/>
      <c r="B151" s="191" t="s">
        <v>449</v>
      </c>
      <c r="C151" s="175">
        <v>0</v>
      </c>
      <c r="D151" s="175">
        <v>1167</v>
      </c>
      <c r="E151" s="175"/>
      <c r="F151" s="175">
        <v>1098</v>
      </c>
      <c r="G151" s="175">
        <v>1202</v>
      </c>
      <c r="H151" s="176">
        <f t="shared" si="8"/>
        <v>0</v>
      </c>
      <c r="I151" s="176">
        <f t="shared" si="9"/>
        <v>1.0299914310197087</v>
      </c>
      <c r="J151" s="176">
        <f t="shared" si="10"/>
        <v>0</v>
      </c>
      <c r="K151" s="176">
        <f t="shared" si="11"/>
        <v>1.0947176684881603</v>
      </c>
      <c r="L151" s="185">
        <v>20138</v>
      </c>
    </row>
    <row r="152" spans="1:12" s="170" customFormat="1" ht="20.25" customHeight="1">
      <c r="A152" s="192"/>
      <c r="B152" s="191" t="s">
        <v>362</v>
      </c>
      <c r="C152" s="175">
        <v>0</v>
      </c>
      <c r="D152" s="175">
        <v>1060</v>
      </c>
      <c r="E152" s="175"/>
      <c r="F152" s="175">
        <v>1064</v>
      </c>
      <c r="G152" s="175">
        <v>1012</v>
      </c>
      <c r="H152" s="176">
        <f t="shared" si="8"/>
        <v>0</v>
      </c>
      <c r="I152" s="176">
        <f t="shared" si="9"/>
        <v>0.95471698113207548</v>
      </c>
      <c r="J152" s="176">
        <f t="shared" si="10"/>
        <v>0</v>
      </c>
      <c r="K152" s="176">
        <f t="shared" si="11"/>
        <v>0.95112781954887216</v>
      </c>
      <c r="L152" s="185">
        <v>2013801</v>
      </c>
    </row>
    <row r="153" spans="1:12" s="170" customFormat="1" ht="20.25" customHeight="1">
      <c r="A153" s="192"/>
      <c r="B153" s="191" t="s">
        <v>363</v>
      </c>
      <c r="C153" s="175">
        <v>0</v>
      </c>
      <c r="D153" s="175">
        <v>67</v>
      </c>
      <c r="E153" s="175"/>
      <c r="F153" s="175">
        <v>0</v>
      </c>
      <c r="G153" s="175">
        <v>37</v>
      </c>
      <c r="H153" s="176">
        <f t="shared" si="8"/>
        <v>0</v>
      </c>
      <c r="I153" s="176">
        <f t="shared" si="9"/>
        <v>0.55223880597014929</v>
      </c>
      <c r="J153" s="176">
        <f t="shared" si="10"/>
        <v>0</v>
      </c>
      <c r="K153" s="176">
        <f t="shared" si="11"/>
        <v>0</v>
      </c>
      <c r="L153" s="185">
        <v>2013802</v>
      </c>
    </row>
    <row r="154" spans="1:12" s="170" customFormat="1" ht="20.25" customHeight="1">
      <c r="A154" s="192"/>
      <c r="B154" s="191" t="s">
        <v>364</v>
      </c>
      <c r="C154" s="175">
        <v>0</v>
      </c>
      <c r="D154" s="175">
        <v>0</v>
      </c>
      <c r="E154" s="175"/>
      <c r="F154" s="175">
        <v>0</v>
      </c>
      <c r="G154" s="175">
        <v>0</v>
      </c>
      <c r="H154" s="176">
        <f t="shared" si="8"/>
        <v>0</v>
      </c>
      <c r="I154" s="176">
        <f t="shared" si="9"/>
        <v>0</v>
      </c>
      <c r="J154" s="176">
        <f t="shared" si="10"/>
        <v>0</v>
      </c>
      <c r="K154" s="176">
        <f t="shared" si="11"/>
        <v>0</v>
      </c>
      <c r="L154" s="185">
        <v>2013803</v>
      </c>
    </row>
    <row r="155" spans="1:12" s="170" customFormat="1" ht="20.25" customHeight="1">
      <c r="A155" s="192"/>
      <c r="B155" s="191" t="s">
        <v>450</v>
      </c>
      <c r="C155" s="175">
        <v>0</v>
      </c>
      <c r="D155" s="175">
        <v>0</v>
      </c>
      <c r="E155" s="175"/>
      <c r="F155" s="175">
        <v>0</v>
      </c>
      <c r="G155" s="175">
        <v>0</v>
      </c>
      <c r="H155" s="176">
        <f t="shared" si="8"/>
        <v>0</v>
      </c>
      <c r="I155" s="176">
        <f t="shared" si="9"/>
        <v>0</v>
      </c>
      <c r="J155" s="176">
        <f t="shared" si="10"/>
        <v>0</v>
      </c>
      <c r="K155" s="176">
        <f t="shared" si="11"/>
        <v>0</v>
      </c>
      <c r="L155" s="185">
        <v>2013804</v>
      </c>
    </row>
    <row r="156" spans="1:12" s="170" customFormat="1" ht="20.25" customHeight="1">
      <c r="A156" s="192"/>
      <c r="B156" s="191" t="s">
        <v>451</v>
      </c>
      <c r="C156" s="175">
        <v>0</v>
      </c>
      <c r="D156" s="175">
        <v>0</v>
      </c>
      <c r="E156" s="175"/>
      <c r="F156" s="175">
        <v>0</v>
      </c>
      <c r="G156" s="175">
        <v>0</v>
      </c>
      <c r="H156" s="176">
        <f t="shared" si="8"/>
        <v>0</v>
      </c>
      <c r="I156" s="176">
        <f t="shared" si="9"/>
        <v>0</v>
      </c>
      <c r="J156" s="176">
        <f t="shared" si="10"/>
        <v>0</v>
      </c>
      <c r="K156" s="176">
        <f t="shared" si="11"/>
        <v>0</v>
      </c>
      <c r="L156" s="185">
        <v>2013805</v>
      </c>
    </row>
    <row r="157" spans="1:12" s="170" customFormat="1" ht="20.25" customHeight="1">
      <c r="A157" s="192"/>
      <c r="B157" s="191" t="s">
        <v>403</v>
      </c>
      <c r="C157" s="175">
        <v>0</v>
      </c>
      <c r="D157" s="175">
        <v>0</v>
      </c>
      <c r="E157" s="175"/>
      <c r="F157" s="175">
        <v>0</v>
      </c>
      <c r="G157" s="175">
        <v>0</v>
      </c>
      <c r="H157" s="176">
        <f t="shared" si="8"/>
        <v>0</v>
      </c>
      <c r="I157" s="176">
        <f t="shared" si="9"/>
        <v>0</v>
      </c>
      <c r="J157" s="176">
        <f t="shared" si="10"/>
        <v>0</v>
      </c>
      <c r="K157" s="176">
        <f t="shared" si="11"/>
        <v>0</v>
      </c>
      <c r="L157" s="185">
        <v>2013808</v>
      </c>
    </row>
    <row r="158" spans="1:12" s="170" customFormat="1" ht="20.25" customHeight="1">
      <c r="A158" s="192"/>
      <c r="B158" s="191" t="s">
        <v>452</v>
      </c>
      <c r="C158" s="175">
        <v>0</v>
      </c>
      <c r="D158" s="175">
        <v>0</v>
      </c>
      <c r="E158" s="175"/>
      <c r="F158" s="175">
        <v>0</v>
      </c>
      <c r="G158" s="175">
        <v>0</v>
      </c>
      <c r="H158" s="176">
        <f t="shared" si="8"/>
        <v>0</v>
      </c>
      <c r="I158" s="176">
        <f t="shared" si="9"/>
        <v>0</v>
      </c>
      <c r="J158" s="176">
        <f t="shared" si="10"/>
        <v>0</v>
      </c>
      <c r="K158" s="176">
        <f t="shared" si="11"/>
        <v>0</v>
      </c>
      <c r="L158" s="185">
        <v>2013810</v>
      </c>
    </row>
    <row r="159" spans="1:12" s="170" customFormat="1" ht="20.25" customHeight="1">
      <c r="A159" s="192"/>
      <c r="B159" s="191" t="s">
        <v>453</v>
      </c>
      <c r="C159" s="175">
        <v>0</v>
      </c>
      <c r="D159" s="175">
        <v>0</v>
      </c>
      <c r="E159" s="175"/>
      <c r="F159" s="175">
        <v>0</v>
      </c>
      <c r="G159" s="175">
        <v>1</v>
      </c>
      <c r="H159" s="176">
        <f t="shared" si="8"/>
        <v>0</v>
      </c>
      <c r="I159" s="176">
        <f t="shared" si="9"/>
        <v>0</v>
      </c>
      <c r="J159" s="176">
        <f t="shared" si="10"/>
        <v>0</v>
      </c>
      <c r="K159" s="176">
        <f t="shared" si="11"/>
        <v>0</v>
      </c>
      <c r="L159" s="185">
        <v>2013812</v>
      </c>
    </row>
    <row r="160" spans="1:12" s="170" customFormat="1" ht="20.25" customHeight="1">
      <c r="A160" s="192"/>
      <c r="B160" s="191" t="s">
        <v>454</v>
      </c>
      <c r="C160" s="175">
        <v>0</v>
      </c>
      <c r="D160" s="175">
        <v>0</v>
      </c>
      <c r="E160" s="175"/>
      <c r="F160" s="175">
        <v>0</v>
      </c>
      <c r="G160" s="175">
        <v>0</v>
      </c>
      <c r="H160" s="176">
        <f t="shared" si="8"/>
        <v>0</v>
      </c>
      <c r="I160" s="176">
        <f t="shared" si="9"/>
        <v>0</v>
      </c>
      <c r="J160" s="176">
        <f t="shared" si="10"/>
        <v>0</v>
      </c>
      <c r="K160" s="176">
        <f t="shared" si="11"/>
        <v>0</v>
      </c>
      <c r="L160" s="185">
        <v>2013813</v>
      </c>
    </row>
    <row r="161" spans="1:12" s="170" customFormat="1" ht="20.25" customHeight="1">
      <c r="A161" s="192"/>
      <c r="B161" s="191" t="s">
        <v>455</v>
      </c>
      <c r="C161" s="175">
        <v>0</v>
      </c>
      <c r="D161" s="175">
        <v>0</v>
      </c>
      <c r="E161" s="175"/>
      <c r="F161" s="175">
        <v>0</v>
      </c>
      <c r="G161" s="175">
        <v>0</v>
      </c>
      <c r="H161" s="176">
        <f t="shared" si="8"/>
        <v>0</v>
      </c>
      <c r="I161" s="176">
        <f t="shared" si="9"/>
        <v>0</v>
      </c>
      <c r="J161" s="176">
        <f t="shared" si="10"/>
        <v>0</v>
      </c>
      <c r="K161" s="176">
        <f t="shared" si="11"/>
        <v>0</v>
      </c>
      <c r="L161" s="185">
        <v>2013814</v>
      </c>
    </row>
    <row r="162" spans="1:12" s="170" customFormat="1" ht="20.25" customHeight="1">
      <c r="A162" s="192"/>
      <c r="B162" s="191" t="s">
        <v>456</v>
      </c>
      <c r="C162" s="175">
        <v>0</v>
      </c>
      <c r="D162" s="175">
        <v>0</v>
      </c>
      <c r="E162" s="175"/>
      <c r="F162" s="175">
        <v>0</v>
      </c>
      <c r="G162" s="175">
        <v>0</v>
      </c>
      <c r="H162" s="176">
        <f t="shared" si="8"/>
        <v>0</v>
      </c>
      <c r="I162" s="176">
        <f t="shared" si="9"/>
        <v>0</v>
      </c>
      <c r="J162" s="176">
        <f t="shared" si="10"/>
        <v>0</v>
      </c>
      <c r="K162" s="176">
        <f t="shared" si="11"/>
        <v>0</v>
      </c>
      <c r="L162" s="185">
        <v>2013815</v>
      </c>
    </row>
    <row r="163" spans="1:12" s="170" customFormat="1" ht="20.25" customHeight="1">
      <c r="A163" s="192"/>
      <c r="B163" s="191" t="s">
        <v>457</v>
      </c>
      <c r="C163" s="175">
        <v>0</v>
      </c>
      <c r="D163" s="175">
        <v>20</v>
      </c>
      <c r="E163" s="175"/>
      <c r="F163" s="175">
        <v>16</v>
      </c>
      <c r="G163" s="175">
        <v>18</v>
      </c>
      <c r="H163" s="176">
        <f t="shared" si="8"/>
        <v>0</v>
      </c>
      <c r="I163" s="176">
        <f t="shared" si="9"/>
        <v>0.9</v>
      </c>
      <c r="J163" s="176">
        <f t="shared" si="10"/>
        <v>0</v>
      </c>
      <c r="K163" s="176">
        <f t="shared" si="11"/>
        <v>1.125</v>
      </c>
      <c r="L163" s="185">
        <v>2013816</v>
      </c>
    </row>
    <row r="164" spans="1:12" s="170" customFormat="1" ht="20.25" customHeight="1">
      <c r="A164" s="192"/>
      <c r="B164" s="191" t="s">
        <v>371</v>
      </c>
      <c r="C164" s="175">
        <v>0</v>
      </c>
      <c r="D164" s="175">
        <v>0</v>
      </c>
      <c r="E164" s="175"/>
      <c r="F164" s="175">
        <v>0</v>
      </c>
      <c r="G164" s="175">
        <v>128</v>
      </c>
      <c r="H164" s="176">
        <f t="shared" si="8"/>
        <v>0</v>
      </c>
      <c r="I164" s="176">
        <f t="shared" si="9"/>
        <v>0</v>
      </c>
      <c r="J164" s="176">
        <f t="shared" si="10"/>
        <v>0</v>
      </c>
      <c r="K164" s="176">
        <f t="shared" si="11"/>
        <v>0</v>
      </c>
      <c r="L164" s="185">
        <v>2013850</v>
      </c>
    </row>
    <row r="165" spans="1:12" s="170" customFormat="1" ht="20.25" customHeight="1">
      <c r="A165" s="192"/>
      <c r="B165" s="191" t="s">
        <v>458</v>
      </c>
      <c r="C165" s="175">
        <v>0</v>
      </c>
      <c r="D165" s="175">
        <v>20</v>
      </c>
      <c r="E165" s="175"/>
      <c r="F165" s="175">
        <v>18</v>
      </c>
      <c r="G165" s="175">
        <v>6</v>
      </c>
      <c r="H165" s="176">
        <f t="shared" si="8"/>
        <v>0</v>
      </c>
      <c r="I165" s="176">
        <f t="shared" si="9"/>
        <v>0.3</v>
      </c>
      <c r="J165" s="176">
        <f t="shared" si="10"/>
        <v>0</v>
      </c>
      <c r="K165" s="176">
        <f t="shared" si="11"/>
        <v>0.33333333333333331</v>
      </c>
      <c r="L165" s="185">
        <v>2013899</v>
      </c>
    </row>
    <row r="166" spans="1:12" s="170" customFormat="1" ht="20.25" customHeight="1">
      <c r="A166" s="192"/>
      <c r="B166" s="191" t="s">
        <v>459</v>
      </c>
      <c r="C166" s="175">
        <v>0</v>
      </c>
      <c r="D166" s="175">
        <v>50</v>
      </c>
      <c r="E166" s="175"/>
      <c r="F166" s="175"/>
      <c r="G166" s="175">
        <v>45</v>
      </c>
      <c r="H166" s="176">
        <f t="shared" si="8"/>
        <v>0</v>
      </c>
      <c r="I166" s="176">
        <f t="shared" si="9"/>
        <v>0.9</v>
      </c>
      <c r="J166" s="176">
        <f t="shared" si="10"/>
        <v>0</v>
      </c>
      <c r="K166" s="176">
        <f t="shared" si="11"/>
        <v>0</v>
      </c>
      <c r="L166" s="185">
        <v>20199</v>
      </c>
    </row>
    <row r="167" spans="1:12" s="170" customFormat="1" ht="20.25" customHeight="1">
      <c r="A167" s="192"/>
      <c r="B167" s="191" t="s">
        <v>460</v>
      </c>
      <c r="C167" s="175">
        <v>0</v>
      </c>
      <c r="D167" s="175"/>
      <c r="E167" s="175"/>
      <c r="F167" s="175"/>
      <c r="G167" s="175"/>
      <c r="H167" s="176">
        <f t="shared" si="8"/>
        <v>0</v>
      </c>
      <c r="I167" s="176">
        <f t="shared" si="9"/>
        <v>0</v>
      </c>
      <c r="J167" s="176">
        <f t="shared" si="10"/>
        <v>0</v>
      </c>
      <c r="K167" s="176">
        <f t="shared" si="11"/>
        <v>0</v>
      </c>
      <c r="L167" s="185">
        <v>2019901</v>
      </c>
    </row>
    <row r="168" spans="1:12" s="170" customFormat="1" ht="20.25" customHeight="1">
      <c r="A168" s="192"/>
      <c r="B168" s="191" t="s">
        <v>461</v>
      </c>
      <c r="C168" s="175">
        <v>0</v>
      </c>
      <c r="D168" s="175">
        <v>50</v>
      </c>
      <c r="E168" s="175"/>
      <c r="F168" s="175"/>
      <c r="G168" s="175">
        <v>45</v>
      </c>
      <c r="H168" s="176">
        <f t="shared" si="8"/>
        <v>0</v>
      </c>
      <c r="I168" s="176">
        <f t="shared" si="9"/>
        <v>0.9</v>
      </c>
      <c r="J168" s="176">
        <f t="shared" si="10"/>
        <v>0</v>
      </c>
      <c r="K168" s="176">
        <f t="shared" si="11"/>
        <v>0</v>
      </c>
      <c r="L168" s="185">
        <v>2019999</v>
      </c>
    </row>
    <row r="169" spans="1:12" s="170" customFormat="1" ht="20.25" customHeight="1">
      <c r="A169" s="190" t="s">
        <v>462</v>
      </c>
      <c r="B169" s="191" t="s">
        <v>309</v>
      </c>
      <c r="C169" s="175">
        <v>0</v>
      </c>
      <c r="D169" s="175"/>
      <c r="E169" s="175"/>
      <c r="F169" s="175"/>
      <c r="G169" s="175"/>
      <c r="H169" s="176">
        <f t="shared" si="8"/>
        <v>0</v>
      </c>
      <c r="I169" s="176">
        <f t="shared" si="9"/>
        <v>0</v>
      </c>
      <c r="J169" s="176">
        <f t="shared" si="10"/>
        <v>0</v>
      </c>
      <c r="K169" s="176">
        <f t="shared" si="11"/>
        <v>0</v>
      </c>
      <c r="L169" s="185">
        <v>202</v>
      </c>
    </row>
    <row r="170" spans="1:12" s="170" customFormat="1" ht="20.25" customHeight="1">
      <c r="A170" s="190" t="s">
        <v>463</v>
      </c>
      <c r="B170" s="191" t="s">
        <v>310</v>
      </c>
      <c r="C170" s="175">
        <v>0</v>
      </c>
      <c r="D170" s="175">
        <v>222</v>
      </c>
      <c r="E170" s="175"/>
      <c r="F170" s="175">
        <v>222</v>
      </c>
      <c r="G170" s="175">
        <v>231</v>
      </c>
      <c r="H170" s="176">
        <f t="shared" si="8"/>
        <v>0</v>
      </c>
      <c r="I170" s="176">
        <f t="shared" si="9"/>
        <v>1.0405405405405406</v>
      </c>
      <c r="J170" s="176">
        <f t="shared" si="10"/>
        <v>0</v>
      </c>
      <c r="K170" s="176">
        <f t="shared" si="11"/>
        <v>1.0405405405405406</v>
      </c>
      <c r="L170" s="185">
        <v>203</v>
      </c>
    </row>
    <row r="171" spans="1:12" s="170" customFormat="1" ht="20.25" customHeight="1">
      <c r="A171" s="190" t="s">
        <v>464</v>
      </c>
      <c r="B171" s="191" t="s">
        <v>311</v>
      </c>
      <c r="C171" s="175">
        <v>0</v>
      </c>
      <c r="D171" s="175">
        <v>6136</v>
      </c>
      <c r="E171" s="175"/>
      <c r="F171" s="175">
        <v>6126</v>
      </c>
      <c r="G171" s="175">
        <v>6409</v>
      </c>
      <c r="H171" s="176">
        <f t="shared" si="8"/>
        <v>0</v>
      </c>
      <c r="I171" s="176">
        <f t="shared" si="9"/>
        <v>1.0444915254237288</v>
      </c>
      <c r="J171" s="176">
        <f t="shared" si="10"/>
        <v>0</v>
      </c>
      <c r="K171" s="176">
        <f t="shared" si="11"/>
        <v>1.0461965393405159</v>
      </c>
      <c r="L171" s="185">
        <v>204</v>
      </c>
    </row>
    <row r="172" spans="1:12" s="170" customFormat="1" ht="20.25" customHeight="1">
      <c r="A172" s="190" t="s">
        <v>360</v>
      </c>
      <c r="B172" s="191" t="s">
        <v>465</v>
      </c>
      <c r="C172" s="175">
        <v>0</v>
      </c>
      <c r="D172" s="175">
        <v>7</v>
      </c>
      <c r="E172" s="175"/>
      <c r="F172" s="175"/>
      <c r="G172" s="175">
        <v>6</v>
      </c>
      <c r="H172" s="176">
        <f t="shared" si="8"/>
        <v>0</v>
      </c>
      <c r="I172" s="176">
        <f t="shared" si="9"/>
        <v>0.8571428571428571</v>
      </c>
      <c r="J172" s="176">
        <f t="shared" si="10"/>
        <v>0</v>
      </c>
      <c r="K172" s="176">
        <f t="shared" si="11"/>
        <v>0</v>
      </c>
      <c r="L172" s="185">
        <v>20401</v>
      </c>
    </row>
    <row r="173" spans="1:12" s="170" customFormat="1" ht="20.25" customHeight="1">
      <c r="A173" s="192"/>
      <c r="B173" s="191" t="s">
        <v>466</v>
      </c>
      <c r="C173" s="175">
        <v>0</v>
      </c>
      <c r="D173" s="175">
        <v>7</v>
      </c>
      <c r="E173" s="175"/>
      <c r="F173" s="175"/>
      <c r="G173" s="175">
        <v>6</v>
      </c>
      <c r="H173" s="176">
        <f t="shared" si="8"/>
        <v>0</v>
      </c>
      <c r="I173" s="176">
        <f t="shared" si="9"/>
        <v>0.8571428571428571</v>
      </c>
      <c r="J173" s="176">
        <f t="shared" si="10"/>
        <v>0</v>
      </c>
      <c r="K173" s="176">
        <f t="shared" si="11"/>
        <v>0</v>
      </c>
      <c r="L173" s="185">
        <v>2040101</v>
      </c>
    </row>
    <row r="174" spans="1:12" s="170" customFormat="1" ht="20.25" customHeight="1">
      <c r="A174" s="192"/>
      <c r="B174" s="191" t="s">
        <v>467</v>
      </c>
      <c r="C174" s="175">
        <v>0</v>
      </c>
      <c r="D174" s="175"/>
      <c r="E174" s="175"/>
      <c r="F174" s="175"/>
      <c r="G174" s="175"/>
      <c r="H174" s="176">
        <f t="shared" si="8"/>
        <v>0</v>
      </c>
      <c r="I174" s="176">
        <f t="shared" si="9"/>
        <v>0</v>
      </c>
      <c r="J174" s="176">
        <f t="shared" si="10"/>
        <v>0</v>
      </c>
      <c r="K174" s="176">
        <f t="shared" si="11"/>
        <v>0</v>
      </c>
      <c r="L174" s="185">
        <v>2040199</v>
      </c>
    </row>
    <row r="175" spans="1:12" s="170" customFormat="1" ht="20.25" customHeight="1">
      <c r="A175" s="192"/>
      <c r="B175" s="191" t="s">
        <v>468</v>
      </c>
      <c r="C175" s="175">
        <v>0</v>
      </c>
      <c r="D175" s="175">
        <v>5401</v>
      </c>
      <c r="E175" s="175"/>
      <c r="F175" s="175">
        <v>5216</v>
      </c>
      <c r="G175" s="175">
        <v>5430</v>
      </c>
      <c r="H175" s="176">
        <f t="shared" si="8"/>
        <v>0</v>
      </c>
      <c r="I175" s="176">
        <f t="shared" si="9"/>
        <v>1.0053693760414737</v>
      </c>
      <c r="J175" s="176">
        <f t="shared" si="10"/>
        <v>0</v>
      </c>
      <c r="K175" s="176">
        <f t="shared" si="11"/>
        <v>1.0410276073619631</v>
      </c>
      <c r="L175" s="185">
        <v>20402</v>
      </c>
    </row>
    <row r="176" spans="1:12" s="170" customFormat="1" ht="20.25" customHeight="1">
      <c r="A176" s="192"/>
      <c r="B176" s="191" t="s">
        <v>362</v>
      </c>
      <c r="C176" s="175">
        <v>0</v>
      </c>
      <c r="D176" s="175">
        <v>3321</v>
      </c>
      <c r="E176" s="175"/>
      <c r="F176" s="175">
        <v>3301</v>
      </c>
      <c r="G176" s="175">
        <v>3484</v>
      </c>
      <c r="H176" s="176">
        <f t="shared" si="8"/>
        <v>0</v>
      </c>
      <c r="I176" s="176">
        <f t="shared" si="9"/>
        <v>1.0490816019271303</v>
      </c>
      <c r="J176" s="176">
        <f t="shared" si="10"/>
        <v>0</v>
      </c>
      <c r="K176" s="176">
        <f t="shared" si="11"/>
        <v>1.0554377461375342</v>
      </c>
      <c r="L176" s="185">
        <v>2040201</v>
      </c>
    </row>
    <row r="177" spans="1:12" s="170" customFormat="1" ht="20.25" customHeight="1">
      <c r="A177" s="192"/>
      <c r="B177" s="191" t="s">
        <v>363</v>
      </c>
      <c r="C177" s="175">
        <v>0</v>
      </c>
      <c r="D177" s="175">
        <v>1100</v>
      </c>
      <c r="E177" s="175"/>
      <c r="F177" s="175">
        <v>1119</v>
      </c>
      <c r="G177" s="175">
        <v>1246</v>
      </c>
      <c r="H177" s="176">
        <f t="shared" si="8"/>
        <v>0</v>
      </c>
      <c r="I177" s="176">
        <f t="shared" si="9"/>
        <v>1.1327272727272728</v>
      </c>
      <c r="J177" s="176">
        <f t="shared" si="10"/>
        <v>0</v>
      </c>
      <c r="K177" s="176">
        <f t="shared" si="11"/>
        <v>1.1134941912421805</v>
      </c>
      <c r="L177" s="185">
        <v>2040202</v>
      </c>
    </row>
    <row r="178" spans="1:12" s="170" customFormat="1" ht="20.25" customHeight="1">
      <c r="A178" s="192"/>
      <c r="B178" s="191" t="s">
        <v>364</v>
      </c>
      <c r="C178" s="175">
        <v>0</v>
      </c>
      <c r="D178" s="175">
        <v>0</v>
      </c>
      <c r="E178" s="175"/>
      <c r="F178" s="175">
        <v>0</v>
      </c>
      <c r="G178" s="175">
        <v>0</v>
      </c>
      <c r="H178" s="176">
        <f t="shared" si="8"/>
        <v>0</v>
      </c>
      <c r="I178" s="176">
        <f t="shared" si="9"/>
        <v>0</v>
      </c>
      <c r="J178" s="176">
        <f t="shared" si="10"/>
        <v>0</v>
      </c>
      <c r="K178" s="176">
        <f t="shared" si="11"/>
        <v>0</v>
      </c>
      <c r="L178" s="185">
        <v>2040203</v>
      </c>
    </row>
    <row r="179" spans="1:12" s="170" customFormat="1" ht="20.25" customHeight="1">
      <c r="A179" s="192"/>
      <c r="B179" s="191" t="s">
        <v>403</v>
      </c>
      <c r="C179" s="175">
        <v>0</v>
      </c>
      <c r="D179" s="175">
        <v>0</v>
      </c>
      <c r="E179" s="175"/>
      <c r="F179" s="175">
        <v>0</v>
      </c>
      <c r="G179" s="175">
        <v>0</v>
      </c>
      <c r="H179" s="176">
        <f t="shared" si="8"/>
        <v>0</v>
      </c>
      <c r="I179" s="176">
        <f t="shared" si="9"/>
        <v>0</v>
      </c>
      <c r="J179" s="176">
        <f t="shared" si="10"/>
        <v>0</v>
      </c>
      <c r="K179" s="176">
        <f t="shared" si="11"/>
        <v>0</v>
      </c>
      <c r="L179" s="185">
        <v>2040219</v>
      </c>
    </row>
    <row r="180" spans="1:12" s="170" customFormat="1" ht="20.25" customHeight="1">
      <c r="A180" s="192"/>
      <c r="B180" s="191" t="s">
        <v>469</v>
      </c>
      <c r="C180" s="175">
        <v>0</v>
      </c>
      <c r="D180" s="175">
        <v>590</v>
      </c>
      <c r="E180" s="175"/>
      <c r="F180" s="175">
        <v>583</v>
      </c>
      <c r="G180" s="175">
        <v>634</v>
      </c>
      <c r="H180" s="176">
        <f t="shared" si="8"/>
        <v>0</v>
      </c>
      <c r="I180" s="176">
        <f t="shared" si="9"/>
        <v>1.0745762711864406</v>
      </c>
      <c r="J180" s="176">
        <f t="shared" si="10"/>
        <v>0</v>
      </c>
      <c r="K180" s="176">
        <f t="shared" si="11"/>
        <v>1.0874785591766725</v>
      </c>
      <c r="L180" s="185">
        <v>2040220</v>
      </c>
    </row>
    <row r="181" spans="1:12" s="170" customFormat="1" ht="20.25" customHeight="1">
      <c r="A181" s="192"/>
      <c r="B181" s="191" t="s">
        <v>470</v>
      </c>
      <c r="C181" s="175">
        <v>0</v>
      </c>
      <c r="D181" s="175">
        <v>5</v>
      </c>
      <c r="E181" s="175"/>
      <c r="F181" s="175">
        <v>5</v>
      </c>
      <c r="G181" s="175">
        <v>2</v>
      </c>
      <c r="H181" s="176">
        <f t="shared" si="8"/>
        <v>0</v>
      </c>
      <c r="I181" s="176">
        <f t="shared" si="9"/>
        <v>0.4</v>
      </c>
      <c r="J181" s="176">
        <f t="shared" si="10"/>
        <v>0</v>
      </c>
      <c r="K181" s="176">
        <f t="shared" si="11"/>
        <v>0.4</v>
      </c>
      <c r="L181" s="185">
        <v>2040221</v>
      </c>
    </row>
    <row r="182" spans="1:12" s="170" customFormat="1" ht="20.25" customHeight="1">
      <c r="A182" s="192"/>
      <c r="B182" s="191" t="s">
        <v>471</v>
      </c>
      <c r="C182" s="175">
        <v>0</v>
      </c>
      <c r="D182" s="175">
        <v>0</v>
      </c>
      <c r="E182" s="175"/>
      <c r="F182" s="175">
        <v>0</v>
      </c>
      <c r="G182" s="175">
        <v>0</v>
      </c>
      <c r="H182" s="176">
        <f t="shared" si="8"/>
        <v>0</v>
      </c>
      <c r="I182" s="176">
        <f t="shared" si="9"/>
        <v>0</v>
      </c>
      <c r="J182" s="176">
        <f t="shared" si="10"/>
        <v>0</v>
      </c>
      <c r="K182" s="176">
        <f t="shared" si="11"/>
        <v>0</v>
      </c>
      <c r="L182" s="185">
        <v>2040222</v>
      </c>
    </row>
    <row r="183" spans="1:12" s="170" customFormat="1" ht="20.25" customHeight="1">
      <c r="A183" s="192"/>
      <c r="B183" s="191" t="s">
        <v>472</v>
      </c>
      <c r="C183" s="175">
        <v>0</v>
      </c>
      <c r="D183" s="175">
        <v>0</v>
      </c>
      <c r="E183" s="175"/>
      <c r="F183" s="175">
        <v>0</v>
      </c>
      <c r="G183" s="175">
        <v>2</v>
      </c>
      <c r="H183" s="176">
        <f t="shared" si="8"/>
        <v>0</v>
      </c>
      <c r="I183" s="176">
        <f t="shared" si="9"/>
        <v>0</v>
      </c>
      <c r="J183" s="176">
        <f t="shared" si="10"/>
        <v>0</v>
      </c>
      <c r="K183" s="176">
        <f t="shared" si="11"/>
        <v>0</v>
      </c>
      <c r="L183" s="185">
        <v>2040223</v>
      </c>
    </row>
    <row r="184" spans="1:12" s="170" customFormat="1" ht="20.25" customHeight="1">
      <c r="A184" s="192"/>
      <c r="B184" s="191" t="s">
        <v>371</v>
      </c>
      <c r="C184" s="175">
        <v>0</v>
      </c>
      <c r="D184" s="175">
        <v>0</v>
      </c>
      <c r="E184" s="175"/>
      <c r="F184" s="175">
        <v>0</v>
      </c>
      <c r="G184" s="175">
        <v>0</v>
      </c>
      <c r="H184" s="176">
        <f t="shared" si="8"/>
        <v>0</v>
      </c>
      <c r="I184" s="176">
        <f t="shared" si="9"/>
        <v>0</v>
      </c>
      <c r="J184" s="176">
        <f t="shared" si="10"/>
        <v>0</v>
      </c>
      <c r="K184" s="176">
        <f t="shared" si="11"/>
        <v>0</v>
      </c>
      <c r="L184" s="185">
        <v>2040250</v>
      </c>
    </row>
    <row r="185" spans="1:12" s="170" customFormat="1" ht="20.25" customHeight="1">
      <c r="A185" s="192"/>
      <c r="B185" s="191" t="s">
        <v>473</v>
      </c>
      <c r="C185" s="175">
        <v>0</v>
      </c>
      <c r="D185" s="175">
        <v>385</v>
      </c>
      <c r="E185" s="175"/>
      <c r="F185" s="175">
        <v>208</v>
      </c>
      <c r="G185" s="175">
        <v>62</v>
      </c>
      <c r="H185" s="176">
        <f t="shared" si="8"/>
        <v>0</v>
      </c>
      <c r="I185" s="176">
        <f t="shared" si="9"/>
        <v>0.16103896103896104</v>
      </c>
      <c r="J185" s="176">
        <f t="shared" si="10"/>
        <v>0</v>
      </c>
      <c r="K185" s="176">
        <f t="shared" si="11"/>
        <v>0.29807692307692307</v>
      </c>
      <c r="L185" s="185">
        <v>2040299</v>
      </c>
    </row>
    <row r="186" spans="1:12" s="170" customFormat="1" ht="20.25" customHeight="1">
      <c r="A186" s="192"/>
      <c r="B186" s="191" t="s">
        <v>474</v>
      </c>
      <c r="C186" s="175">
        <v>0</v>
      </c>
      <c r="D186" s="175"/>
      <c r="E186" s="175"/>
      <c r="F186" s="175"/>
      <c r="G186" s="175">
        <v>30</v>
      </c>
      <c r="H186" s="176">
        <f t="shared" si="8"/>
        <v>0</v>
      </c>
      <c r="I186" s="176">
        <f t="shared" si="9"/>
        <v>0</v>
      </c>
      <c r="J186" s="176">
        <f t="shared" si="10"/>
        <v>0</v>
      </c>
      <c r="K186" s="176">
        <f t="shared" si="11"/>
        <v>0</v>
      </c>
      <c r="L186" s="185">
        <v>20404</v>
      </c>
    </row>
    <row r="187" spans="1:12" s="170" customFormat="1" ht="20.25" customHeight="1">
      <c r="A187" s="192"/>
      <c r="B187" s="191" t="s">
        <v>362</v>
      </c>
      <c r="C187" s="175">
        <v>0</v>
      </c>
      <c r="D187" s="175"/>
      <c r="E187" s="175"/>
      <c r="F187" s="175"/>
      <c r="G187" s="175"/>
      <c r="H187" s="176">
        <f t="shared" si="8"/>
        <v>0</v>
      </c>
      <c r="I187" s="176">
        <f t="shared" si="9"/>
        <v>0</v>
      </c>
      <c r="J187" s="176">
        <f t="shared" si="10"/>
        <v>0</v>
      </c>
      <c r="K187" s="176">
        <f t="shared" si="11"/>
        <v>0</v>
      </c>
      <c r="L187" s="185">
        <v>2040401</v>
      </c>
    </row>
    <row r="188" spans="1:12" s="170" customFormat="1" ht="20.25" customHeight="1">
      <c r="A188" s="192"/>
      <c r="B188" s="191" t="s">
        <v>363</v>
      </c>
      <c r="C188" s="175">
        <v>0</v>
      </c>
      <c r="D188" s="175"/>
      <c r="E188" s="175"/>
      <c r="F188" s="175"/>
      <c r="G188" s="175">
        <v>30</v>
      </c>
      <c r="H188" s="176">
        <f t="shared" si="8"/>
        <v>0</v>
      </c>
      <c r="I188" s="176">
        <f t="shared" si="9"/>
        <v>0</v>
      </c>
      <c r="J188" s="176">
        <f t="shared" si="10"/>
        <v>0</v>
      </c>
      <c r="K188" s="176">
        <f t="shared" si="11"/>
        <v>0</v>
      </c>
      <c r="L188" s="185">
        <v>2040402</v>
      </c>
    </row>
    <row r="189" spans="1:12" s="170" customFormat="1" ht="20.25" customHeight="1">
      <c r="A189" s="192"/>
      <c r="B189" s="191" t="s">
        <v>364</v>
      </c>
      <c r="C189" s="175">
        <v>0</v>
      </c>
      <c r="D189" s="175"/>
      <c r="E189" s="175"/>
      <c r="F189" s="175"/>
      <c r="G189" s="175"/>
      <c r="H189" s="176">
        <f t="shared" si="8"/>
        <v>0</v>
      </c>
      <c r="I189" s="176">
        <f t="shared" si="9"/>
        <v>0</v>
      </c>
      <c r="J189" s="176">
        <f t="shared" si="10"/>
        <v>0</v>
      </c>
      <c r="K189" s="176">
        <f t="shared" si="11"/>
        <v>0</v>
      </c>
      <c r="L189" s="185">
        <v>2040403</v>
      </c>
    </row>
    <row r="190" spans="1:12" s="170" customFormat="1" ht="20.25" customHeight="1">
      <c r="A190" s="192"/>
      <c r="B190" s="191" t="s">
        <v>475</v>
      </c>
      <c r="C190" s="175">
        <v>0</v>
      </c>
      <c r="D190" s="175"/>
      <c r="E190" s="175"/>
      <c r="F190" s="175"/>
      <c r="G190" s="175"/>
      <c r="H190" s="176">
        <f t="shared" si="8"/>
        <v>0</v>
      </c>
      <c r="I190" s="176">
        <f t="shared" si="9"/>
        <v>0</v>
      </c>
      <c r="J190" s="176">
        <f t="shared" si="10"/>
        <v>0</v>
      </c>
      <c r="K190" s="176">
        <f t="shared" si="11"/>
        <v>0</v>
      </c>
      <c r="L190" s="185">
        <v>2040409</v>
      </c>
    </row>
    <row r="191" spans="1:12" s="170" customFormat="1" ht="20.25" customHeight="1">
      <c r="A191" s="192"/>
      <c r="B191" s="191" t="s">
        <v>476</v>
      </c>
      <c r="C191" s="175">
        <v>0</v>
      </c>
      <c r="D191" s="175"/>
      <c r="E191" s="175"/>
      <c r="F191" s="175"/>
      <c r="G191" s="175"/>
      <c r="H191" s="176">
        <f t="shared" si="8"/>
        <v>0</v>
      </c>
      <c r="I191" s="176">
        <f t="shared" si="9"/>
        <v>0</v>
      </c>
      <c r="J191" s="176">
        <f t="shared" si="10"/>
        <v>0</v>
      </c>
      <c r="K191" s="176">
        <f t="shared" si="11"/>
        <v>0</v>
      </c>
      <c r="L191" s="185">
        <v>2040410</v>
      </c>
    </row>
    <row r="192" spans="1:12" s="170" customFormat="1" ht="20.25" customHeight="1">
      <c r="A192" s="192"/>
      <c r="B192" s="191" t="s">
        <v>371</v>
      </c>
      <c r="C192" s="175">
        <v>0</v>
      </c>
      <c r="D192" s="175"/>
      <c r="E192" s="175"/>
      <c r="F192" s="175"/>
      <c r="G192" s="175"/>
      <c r="H192" s="176">
        <f t="shared" si="8"/>
        <v>0</v>
      </c>
      <c r="I192" s="176">
        <f t="shared" si="9"/>
        <v>0</v>
      </c>
      <c r="J192" s="176">
        <f t="shared" si="10"/>
        <v>0</v>
      </c>
      <c r="K192" s="176">
        <f t="shared" si="11"/>
        <v>0</v>
      </c>
      <c r="L192" s="185">
        <v>2040450</v>
      </c>
    </row>
    <row r="193" spans="1:12" s="170" customFormat="1" ht="20.25" customHeight="1">
      <c r="A193" s="192"/>
      <c r="B193" s="191" t="s">
        <v>477</v>
      </c>
      <c r="C193" s="175">
        <v>0</v>
      </c>
      <c r="D193" s="175"/>
      <c r="E193" s="175"/>
      <c r="F193" s="175"/>
      <c r="G193" s="175"/>
      <c r="H193" s="176">
        <f t="shared" si="8"/>
        <v>0</v>
      </c>
      <c r="I193" s="176">
        <f t="shared" si="9"/>
        <v>0</v>
      </c>
      <c r="J193" s="176">
        <f t="shared" si="10"/>
        <v>0</v>
      </c>
      <c r="K193" s="176">
        <f t="shared" si="11"/>
        <v>0</v>
      </c>
      <c r="L193" s="185">
        <v>2040499</v>
      </c>
    </row>
    <row r="194" spans="1:12" s="170" customFormat="1" ht="20.25" customHeight="1">
      <c r="A194" s="192"/>
      <c r="B194" s="191" t="s">
        <v>478</v>
      </c>
      <c r="C194" s="175">
        <v>0</v>
      </c>
      <c r="D194" s="175"/>
      <c r="E194" s="175"/>
      <c r="F194" s="175">
        <v>3</v>
      </c>
      <c r="G194" s="175"/>
      <c r="H194" s="176">
        <f t="shared" si="8"/>
        <v>0</v>
      </c>
      <c r="I194" s="176">
        <f t="shared" si="9"/>
        <v>0</v>
      </c>
      <c r="J194" s="176">
        <f t="shared" si="10"/>
        <v>0</v>
      </c>
      <c r="K194" s="176">
        <f t="shared" si="11"/>
        <v>0</v>
      </c>
      <c r="L194" s="185">
        <v>20405</v>
      </c>
    </row>
    <row r="195" spans="1:12" s="170" customFormat="1" ht="20.25" customHeight="1">
      <c r="A195" s="192"/>
      <c r="B195" s="191" t="s">
        <v>362</v>
      </c>
      <c r="C195" s="175">
        <v>0</v>
      </c>
      <c r="D195" s="175"/>
      <c r="E195" s="175"/>
      <c r="F195" s="175">
        <v>0</v>
      </c>
      <c r="G195" s="175"/>
      <c r="H195" s="176">
        <f t="shared" si="8"/>
        <v>0</v>
      </c>
      <c r="I195" s="176">
        <f t="shared" si="9"/>
        <v>0</v>
      </c>
      <c r="J195" s="176">
        <f t="shared" si="10"/>
        <v>0</v>
      </c>
      <c r="K195" s="176">
        <f t="shared" si="11"/>
        <v>0</v>
      </c>
      <c r="L195" s="185">
        <v>2040501</v>
      </c>
    </row>
    <row r="196" spans="1:12" s="170" customFormat="1" ht="20.25" customHeight="1">
      <c r="A196" s="192"/>
      <c r="B196" s="191" t="s">
        <v>363</v>
      </c>
      <c r="C196" s="175">
        <v>0</v>
      </c>
      <c r="D196" s="175"/>
      <c r="E196" s="175"/>
      <c r="F196" s="175">
        <v>0</v>
      </c>
      <c r="G196" s="175"/>
      <c r="H196" s="176">
        <f t="shared" ref="H196:H259" si="12">IF(C196=0,0,G196/C196)</f>
        <v>0</v>
      </c>
      <c r="I196" s="176">
        <f t="shared" ref="I196:I259" si="13">IF(D196=0,0,G196/D196)</f>
        <v>0</v>
      </c>
      <c r="J196" s="176">
        <f t="shared" ref="J196:J259" si="14">IF(E196=0,0,G196/E196)</f>
        <v>0</v>
      </c>
      <c r="K196" s="176">
        <f t="shared" ref="K196:K259" si="15">IF(F196=0,0,G196/F196)</f>
        <v>0</v>
      </c>
      <c r="L196" s="185">
        <v>2040502</v>
      </c>
    </row>
    <row r="197" spans="1:12" s="170" customFormat="1" ht="20.25" customHeight="1">
      <c r="A197" s="192"/>
      <c r="B197" s="191" t="s">
        <v>364</v>
      </c>
      <c r="C197" s="175">
        <v>0</v>
      </c>
      <c r="D197" s="175"/>
      <c r="E197" s="175"/>
      <c r="F197" s="175">
        <v>0</v>
      </c>
      <c r="G197" s="175"/>
      <c r="H197" s="176">
        <f t="shared" si="12"/>
        <v>0</v>
      </c>
      <c r="I197" s="176">
        <f t="shared" si="13"/>
        <v>0</v>
      </c>
      <c r="J197" s="176">
        <f t="shared" si="14"/>
        <v>0</v>
      </c>
      <c r="K197" s="176">
        <f t="shared" si="15"/>
        <v>0</v>
      </c>
      <c r="L197" s="185">
        <v>2040503</v>
      </c>
    </row>
    <row r="198" spans="1:12" s="170" customFormat="1" ht="20.25" customHeight="1">
      <c r="A198" s="192"/>
      <c r="B198" s="191" t="s">
        <v>479</v>
      </c>
      <c r="C198" s="175">
        <v>0</v>
      </c>
      <c r="D198" s="175"/>
      <c r="E198" s="175"/>
      <c r="F198" s="175">
        <v>0</v>
      </c>
      <c r="G198" s="175"/>
      <c r="H198" s="176">
        <f t="shared" si="12"/>
        <v>0</v>
      </c>
      <c r="I198" s="176">
        <f t="shared" si="13"/>
        <v>0</v>
      </c>
      <c r="J198" s="176">
        <f t="shared" si="14"/>
        <v>0</v>
      </c>
      <c r="K198" s="176">
        <f t="shared" si="15"/>
        <v>0</v>
      </c>
      <c r="L198" s="185">
        <v>2040504</v>
      </c>
    </row>
    <row r="199" spans="1:12" s="170" customFormat="1" ht="20.25" customHeight="1">
      <c r="A199" s="192"/>
      <c r="B199" s="191" t="s">
        <v>480</v>
      </c>
      <c r="C199" s="175">
        <v>0</v>
      </c>
      <c r="D199" s="175"/>
      <c r="E199" s="175"/>
      <c r="F199" s="175">
        <v>3</v>
      </c>
      <c r="G199" s="175"/>
      <c r="H199" s="176">
        <f t="shared" si="12"/>
        <v>0</v>
      </c>
      <c r="I199" s="176">
        <f t="shared" si="13"/>
        <v>0</v>
      </c>
      <c r="J199" s="176">
        <f t="shared" si="14"/>
        <v>0</v>
      </c>
      <c r="K199" s="176">
        <f t="shared" si="15"/>
        <v>0</v>
      </c>
      <c r="L199" s="185">
        <v>2040505</v>
      </c>
    </row>
    <row r="200" spans="1:12" s="170" customFormat="1" ht="20.25" customHeight="1">
      <c r="A200" s="192"/>
      <c r="B200" s="191" t="s">
        <v>481</v>
      </c>
      <c r="C200" s="175">
        <v>0</v>
      </c>
      <c r="D200" s="175"/>
      <c r="E200" s="175"/>
      <c r="F200" s="175">
        <v>0</v>
      </c>
      <c r="G200" s="175"/>
      <c r="H200" s="176">
        <f t="shared" si="12"/>
        <v>0</v>
      </c>
      <c r="I200" s="176">
        <f t="shared" si="13"/>
        <v>0</v>
      </c>
      <c r="J200" s="176">
        <f t="shared" si="14"/>
        <v>0</v>
      </c>
      <c r="K200" s="176">
        <f t="shared" si="15"/>
        <v>0</v>
      </c>
      <c r="L200" s="185">
        <v>2040506</v>
      </c>
    </row>
    <row r="201" spans="1:12" s="170" customFormat="1" ht="20.25" customHeight="1">
      <c r="A201" s="192"/>
      <c r="B201" s="191" t="s">
        <v>371</v>
      </c>
      <c r="C201" s="175">
        <v>0</v>
      </c>
      <c r="D201" s="175"/>
      <c r="E201" s="175"/>
      <c r="F201" s="175">
        <v>0</v>
      </c>
      <c r="G201" s="175"/>
      <c r="H201" s="176">
        <f t="shared" si="12"/>
        <v>0</v>
      </c>
      <c r="I201" s="176">
        <f t="shared" si="13"/>
        <v>0</v>
      </c>
      <c r="J201" s="176">
        <f t="shared" si="14"/>
        <v>0</v>
      </c>
      <c r="K201" s="176">
        <f t="shared" si="15"/>
        <v>0</v>
      </c>
      <c r="L201" s="185">
        <v>2040550</v>
      </c>
    </row>
    <row r="202" spans="1:12" s="170" customFormat="1" ht="20.25" customHeight="1">
      <c r="A202" s="192"/>
      <c r="B202" s="191" t="s">
        <v>482</v>
      </c>
      <c r="C202" s="175">
        <v>0</v>
      </c>
      <c r="D202" s="175"/>
      <c r="E202" s="175"/>
      <c r="F202" s="175">
        <v>0</v>
      </c>
      <c r="G202" s="175"/>
      <c r="H202" s="176">
        <f t="shared" si="12"/>
        <v>0</v>
      </c>
      <c r="I202" s="176">
        <f t="shared" si="13"/>
        <v>0</v>
      </c>
      <c r="J202" s="176">
        <f t="shared" si="14"/>
        <v>0</v>
      </c>
      <c r="K202" s="176">
        <f t="shared" si="15"/>
        <v>0</v>
      </c>
      <c r="L202" s="185">
        <v>2040599</v>
      </c>
    </row>
    <row r="203" spans="1:12" s="170" customFormat="1" ht="20.25" customHeight="1">
      <c r="A203" s="192"/>
      <c r="B203" s="191" t="s">
        <v>483</v>
      </c>
      <c r="C203" s="175">
        <v>0</v>
      </c>
      <c r="D203" s="175">
        <v>728</v>
      </c>
      <c r="E203" s="175"/>
      <c r="F203" s="175">
        <v>875</v>
      </c>
      <c r="G203" s="175">
        <v>840</v>
      </c>
      <c r="H203" s="176">
        <f t="shared" si="12"/>
        <v>0</v>
      </c>
      <c r="I203" s="176">
        <f t="shared" si="13"/>
        <v>1.1538461538461537</v>
      </c>
      <c r="J203" s="176">
        <f t="shared" si="14"/>
        <v>0</v>
      </c>
      <c r="K203" s="176">
        <f t="shared" si="15"/>
        <v>0.96</v>
      </c>
      <c r="L203" s="185">
        <v>20406</v>
      </c>
    </row>
    <row r="204" spans="1:12" s="170" customFormat="1" ht="20.25" customHeight="1">
      <c r="A204" s="192"/>
      <c r="B204" s="191" t="s">
        <v>362</v>
      </c>
      <c r="C204" s="175">
        <v>0</v>
      </c>
      <c r="D204" s="175">
        <v>562</v>
      </c>
      <c r="E204" s="175"/>
      <c r="F204" s="175">
        <v>709</v>
      </c>
      <c r="G204" s="175">
        <v>644</v>
      </c>
      <c r="H204" s="176">
        <f t="shared" si="12"/>
        <v>0</v>
      </c>
      <c r="I204" s="176">
        <f t="shared" si="13"/>
        <v>1.1459074733096086</v>
      </c>
      <c r="J204" s="176">
        <f t="shared" si="14"/>
        <v>0</v>
      </c>
      <c r="K204" s="176">
        <f t="shared" si="15"/>
        <v>0.90832157968970384</v>
      </c>
      <c r="L204" s="185">
        <v>2040601</v>
      </c>
    </row>
    <row r="205" spans="1:12" s="170" customFormat="1" ht="20.25" customHeight="1">
      <c r="A205" s="192"/>
      <c r="B205" s="191" t="s">
        <v>363</v>
      </c>
      <c r="C205" s="175">
        <v>0</v>
      </c>
      <c r="D205" s="175">
        <v>0</v>
      </c>
      <c r="E205" s="175"/>
      <c r="F205" s="175">
        <v>0</v>
      </c>
      <c r="G205" s="175">
        <v>20</v>
      </c>
      <c r="H205" s="176">
        <f t="shared" si="12"/>
        <v>0</v>
      </c>
      <c r="I205" s="176">
        <f t="shared" si="13"/>
        <v>0</v>
      </c>
      <c r="J205" s="176">
        <f t="shared" si="14"/>
        <v>0</v>
      </c>
      <c r="K205" s="176">
        <f t="shared" si="15"/>
        <v>0</v>
      </c>
      <c r="L205" s="185">
        <v>2040602</v>
      </c>
    </row>
    <row r="206" spans="1:12" s="170" customFormat="1" ht="20.25" customHeight="1">
      <c r="A206" s="192"/>
      <c r="B206" s="191" t="s">
        <v>364</v>
      </c>
      <c r="C206" s="175">
        <v>0</v>
      </c>
      <c r="D206" s="175">
        <v>0</v>
      </c>
      <c r="E206" s="175"/>
      <c r="F206" s="175">
        <v>0</v>
      </c>
      <c r="G206" s="175">
        <v>0</v>
      </c>
      <c r="H206" s="176">
        <f t="shared" si="12"/>
        <v>0</v>
      </c>
      <c r="I206" s="176">
        <f t="shared" si="13"/>
        <v>0</v>
      </c>
      <c r="J206" s="176">
        <f t="shared" si="14"/>
        <v>0</v>
      </c>
      <c r="K206" s="176">
        <f t="shared" si="15"/>
        <v>0</v>
      </c>
      <c r="L206" s="185">
        <v>2040603</v>
      </c>
    </row>
    <row r="207" spans="1:12" s="170" customFormat="1" ht="20.25" customHeight="1">
      <c r="A207" s="192"/>
      <c r="B207" s="191" t="s">
        <v>484</v>
      </c>
      <c r="C207" s="175">
        <v>0</v>
      </c>
      <c r="D207" s="175">
        <v>18</v>
      </c>
      <c r="E207" s="175"/>
      <c r="F207" s="175">
        <v>18</v>
      </c>
      <c r="G207" s="175">
        <v>24</v>
      </c>
      <c r="H207" s="176">
        <f t="shared" si="12"/>
        <v>0</v>
      </c>
      <c r="I207" s="176">
        <f t="shared" si="13"/>
        <v>1.3333333333333333</v>
      </c>
      <c r="J207" s="176">
        <f t="shared" si="14"/>
        <v>0</v>
      </c>
      <c r="K207" s="176">
        <f t="shared" si="15"/>
        <v>1.3333333333333333</v>
      </c>
      <c r="L207" s="185">
        <v>2040604</v>
      </c>
    </row>
    <row r="208" spans="1:12" s="170" customFormat="1" ht="20.25" customHeight="1">
      <c r="A208" s="192"/>
      <c r="B208" s="191" t="s">
        <v>485</v>
      </c>
      <c r="C208" s="175">
        <v>0</v>
      </c>
      <c r="D208" s="175">
        <v>0</v>
      </c>
      <c r="E208" s="175"/>
      <c r="F208" s="175">
        <v>0</v>
      </c>
      <c r="G208" s="175">
        <v>39</v>
      </c>
      <c r="H208" s="176">
        <f t="shared" si="12"/>
        <v>0</v>
      </c>
      <c r="I208" s="176">
        <f t="shared" si="13"/>
        <v>0</v>
      </c>
      <c r="J208" s="176">
        <f t="shared" si="14"/>
        <v>0</v>
      </c>
      <c r="K208" s="176">
        <f t="shared" si="15"/>
        <v>0</v>
      </c>
      <c r="L208" s="185">
        <v>2040605</v>
      </c>
    </row>
    <row r="209" spans="1:12" s="170" customFormat="1" ht="20.25" customHeight="1">
      <c r="A209" s="192"/>
      <c r="B209" s="191" t="s">
        <v>486</v>
      </c>
      <c r="C209" s="175">
        <v>0</v>
      </c>
      <c r="D209" s="175">
        <v>0</v>
      </c>
      <c r="E209" s="175"/>
      <c r="F209" s="175">
        <v>0</v>
      </c>
      <c r="G209" s="175">
        <v>0</v>
      </c>
      <c r="H209" s="176">
        <f t="shared" si="12"/>
        <v>0</v>
      </c>
      <c r="I209" s="176">
        <f t="shared" si="13"/>
        <v>0</v>
      </c>
      <c r="J209" s="176">
        <f t="shared" si="14"/>
        <v>0</v>
      </c>
      <c r="K209" s="176">
        <f t="shared" si="15"/>
        <v>0</v>
      </c>
      <c r="L209" s="185">
        <v>2040606</v>
      </c>
    </row>
    <row r="210" spans="1:12" s="170" customFormat="1" ht="20.25" customHeight="1">
      <c r="A210" s="192"/>
      <c r="B210" s="191" t="s">
        <v>487</v>
      </c>
      <c r="C210" s="175">
        <v>0</v>
      </c>
      <c r="D210" s="175">
        <v>47</v>
      </c>
      <c r="E210" s="175"/>
      <c r="F210" s="175">
        <v>47</v>
      </c>
      <c r="G210" s="175">
        <v>31</v>
      </c>
      <c r="H210" s="176">
        <f t="shared" si="12"/>
        <v>0</v>
      </c>
      <c r="I210" s="176">
        <f t="shared" si="13"/>
        <v>0.65957446808510634</v>
      </c>
      <c r="J210" s="176">
        <f t="shared" si="14"/>
        <v>0</v>
      </c>
      <c r="K210" s="176">
        <f t="shared" si="15"/>
        <v>0.65957446808510634</v>
      </c>
      <c r="L210" s="185">
        <v>2040607</v>
      </c>
    </row>
    <row r="211" spans="1:12" s="170" customFormat="1" ht="20.25" customHeight="1">
      <c r="A211" s="192"/>
      <c r="B211" s="191" t="s">
        <v>488</v>
      </c>
      <c r="C211" s="175">
        <v>0</v>
      </c>
      <c r="D211" s="175">
        <v>0</v>
      </c>
      <c r="E211" s="175"/>
      <c r="F211" s="175">
        <v>0</v>
      </c>
      <c r="G211" s="175">
        <v>0</v>
      </c>
      <c r="H211" s="176">
        <f t="shared" si="12"/>
        <v>0</v>
      </c>
      <c r="I211" s="176">
        <f t="shared" si="13"/>
        <v>0</v>
      </c>
      <c r="J211" s="176">
        <f t="shared" si="14"/>
        <v>0</v>
      </c>
      <c r="K211" s="176">
        <f t="shared" si="15"/>
        <v>0</v>
      </c>
      <c r="L211" s="185">
        <v>2040608</v>
      </c>
    </row>
    <row r="212" spans="1:12" s="170" customFormat="1" ht="20.25" customHeight="1">
      <c r="A212" s="192"/>
      <c r="B212" s="191" t="s">
        <v>489</v>
      </c>
      <c r="C212" s="175">
        <v>0</v>
      </c>
      <c r="D212" s="175">
        <v>41</v>
      </c>
      <c r="E212" s="175"/>
      <c r="F212" s="175">
        <v>41</v>
      </c>
      <c r="G212" s="175">
        <v>50</v>
      </c>
      <c r="H212" s="176">
        <f t="shared" si="12"/>
        <v>0</v>
      </c>
      <c r="I212" s="176">
        <f t="shared" si="13"/>
        <v>1.2195121951219512</v>
      </c>
      <c r="J212" s="176">
        <f t="shared" si="14"/>
        <v>0</v>
      </c>
      <c r="K212" s="176">
        <f t="shared" si="15"/>
        <v>1.2195121951219512</v>
      </c>
      <c r="L212" s="185">
        <v>2040610</v>
      </c>
    </row>
    <row r="213" spans="1:12" s="170" customFormat="1" ht="20.25" customHeight="1">
      <c r="A213" s="192"/>
      <c r="B213" s="191" t="s">
        <v>490</v>
      </c>
      <c r="C213" s="175">
        <v>0</v>
      </c>
      <c r="D213" s="175">
        <v>60</v>
      </c>
      <c r="E213" s="175"/>
      <c r="F213" s="175">
        <v>60</v>
      </c>
      <c r="G213" s="175">
        <v>32</v>
      </c>
      <c r="H213" s="176">
        <f t="shared" si="12"/>
        <v>0</v>
      </c>
      <c r="I213" s="176">
        <f t="shared" si="13"/>
        <v>0.53333333333333333</v>
      </c>
      <c r="J213" s="176">
        <f t="shared" si="14"/>
        <v>0</v>
      </c>
      <c r="K213" s="176">
        <f t="shared" si="15"/>
        <v>0.53333333333333333</v>
      </c>
      <c r="L213" s="185">
        <v>2040612</v>
      </c>
    </row>
    <row r="214" spans="1:12" s="170" customFormat="1" ht="20.25" customHeight="1">
      <c r="A214" s="192"/>
      <c r="B214" s="191" t="s">
        <v>403</v>
      </c>
      <c r="C214" s="175">
        <v>0</v>
      </c>
      <c r="D214" s="175">
        <v>0</v>
      </c>
      <c r="E214" s="175"/>
      <c r="F214" s="175">
        <v>0</v>
      </c>
      <c r="G214" s="175">
        <v>0</v>
      </c>
      <c r="H214" s="176">
        <f t="shared" si="12"/>
        <v>0</v>
      </c>
      <c r="I214" s="176">
        <f t="shared" si="13"/>
        <v>0</v>
      </c>
      <c r="J214" s="176">
        <f t="shared" si="14"/>
        <v>0</v>
      </c>
      <c r="K214" s="176">
        <f t="shared" si="15"/>
        <v>0</v>
      </c>
      <c r="L214" s="185">
        <v>2040613</v>
      </c>
    </row>
    <row r="215" spans="1:12" s="170" customFormat="1" ht="20.25" customHeight="1">
      <c r="A215" s="192"/>
      <c r="B215" s="191" t="s">
        <v>371</v>
      </c>
      <c r="C215" s="175">
        <v>0</v>
      </c>
      <c r="D215" s="175">
        <v>0</v>
      </c>
      <c r="E215" s="175"/>
      <c r="F215" s="175">
        <v>0</v>
      </c>
      <c r="G215" s="175">
        <v>0</v>
      </c>
      <c r="H215" s="176">
        <f t="shared" si="12"/>
        <v>0</v>
      </c>
      <c r="I215" s="176">
        <f t="shared" si="13"/>
        <v>0</v>
      </c>
      <c r="J215" s="176">
        <f t="shared" si="14"/>
        <v>0</v>
      </c>
      <c r="K215" s="176">
        <f t="shared" si="15"/>
        <v>0</v>
      </c>
      <c r="L215" s="185">
        <v>2040650</v>
      </c>
    </row>
    <row r="216" spans="1:12" s="170" customFormat="1" ht="20.25" customHeight="1">
      <c r="A216" s="192"/>
      <c r="B216" s="191" t="s">
        <v>491</v>
      </c>
      <c r="C216" s="175">
        <v>0</v>
      </c>
      <c r="D216" s="175">
        <v>0</v>
      </c>
      <c r="E216" s="175"/>
      <c r="F216" s="175">
        <v>0</v>
      </c>
      <c r="G216" s="175">
        <v>0</v>
      </c>
      <c r="H216" s="176">
        <f t="shared" si="12"/>
        <v>0</v>
      </c>
      <c r="I216" s="176">
        <f t="shared" si="13"/>
        <v>0</v>
      </c>
      <c r="J216" s="176">
        <f t="shared" si="14"/>
        <v>0</v>
      </c>
      <c r="K216" s="176">
        <f t="shared" si="15"/>
        <v>0</v>
      </c>
      <c r="L216" s="185">
        <v>2040699</v>
      </c>
    </row>
    <row r="217" spans="1:12" s="170" customFormat="1" ht="20.25" customHeight="1">
      <c r="A217" s="192"/>
      <c r="B217" s="191" t="s">
        <v>492</v>
      </c>
      <c r="C217" s="175">
        <v>0</v>
      </c>
      <c r="D217" s="175"/>
      <c r="E217" s="175"/>
      <c r="F217" s="175">
        <v>32</v>
      </c>
      <c r="G217" s="175">
        <v>103</v>
      </c>
      <c r="H217" s="176">
        <f t="shared" si="12"/>
        <v>0</v>
      </c>
      <c r="I217" s="176">
        <f t="shared" si="13"/>
        <v>0</v>
      </c>
      <c r="J217" s="176">
        <f t="shared" si="14"/>
        <v>0</v>
      </c>
      <c r="K217" s="176">
        <f t="shared" si="15"/>
        <v>3.21875</v>
      </c>
      <c r="L217" s="185">
        <v>20499</v>
      </c>
    </row>
    <row r="218" spans="1:12" s="170" customFormat="1" ht="20.25" customHeight="1">
      <c r="A218" s="192"/>
      <c r="B218" s="191" t="s">
        <v>493</v>
      </c>
      <c r="C218" s="175">
        <v>0</v>
      </c>
      <c r="D218" s="175"/>
      <c r="E218" s="175"/>
      <c r="F218" s="175">
        <v>0</v>
      </c>
      <c r="G218" s="175">
        <v>10</v>
      </c>
      <c r="H218" s="176">
        <f t="shared" si="12"/>
        <v>0</v>
      </c>
      <c r="I218" s="176">
        <f t="shared" si="13"/>
        <v>0</v>
      </c>
      <c r="J218" s="176">
        <f t="shared" si="14"/>
        <v>0</v>
      </c>
      <c r="K218" s="176">
        <f t="shared" si="15"/>
        <v>0</v>
      </c>
      <c r="L218" s="185">
        <v>2049902</v>
      </c>
    </row>
    <row r="219" spans="1:12" s="170" customFormat="1" ht="20.25" customHeight="1">
      <c r="A219" s="192"/>
      <c r="B219" s="191" t="s">
        <v>494</v>
      </c>
      <c r="C219" s="175">
        <v>0</v>
      </c>
      <c r="D219" s="175"/>
      <c r="E219" s="175"/>
      <c r="F219" s="175">
        <v>32</v>
      </c>
      <c r="G219" s="175">
        <v>93</v>
      </c>
      <c r="H219" s="176">
        <f t="shared" si="12"/>
        <v>0</v>
      </c>
      <c r="I219" s="176">
        <f t="shared" si="13"/>
        <v>0</v>
      </c>
      <c r="J219" s="176">
        <f t="shared" si="14"/>
        <v>0</v>
      </c>
      <c r="K219" s="176">
        <f t="shared" si="15"/>
        <v>2.90625</v>
      </c>
      <c r="L219" s="185">
        <v>2049999</v>
      </c>
    </row>
    <row r="220" spans="1:12" s="170" customFormat="1" ht="20.25" customHeight="1">
      <c r="A220" s="190" t="s">
        <v>495</v>
      </c>
      <c r="B220" s="191" t="s">
        <v>312</v>
      </c>
      <c r="C220" s="175">
        <v>0</v>
      </c>
      <c r="D220" s="175">
        <v>34607</v>
      </c>
      <c r="E220" s="175"/>
      <c r="F220" s="175">
        <v>34570</v>
      </c>
      <c r="G220" s="175">
        <v>37029</v>
      </c>
      <c r="H220" s="176">
        <f t="shared" si="12"/>
        <v>0</v>
      </c>
      <c r="I220" s="176">
        <f t="shared" si="13"/>
        <v>1.0699858410148235</v>
      </c>
      <c r="J220" s="176">
        <f t="shared" si="14"/>
        <v>0</v>
      </c>
      <c r="K220" s="176">
        <f t="shared" si="15"/>
        <v>1.0711310384726642</v>
      </c>
      <c r="L220" s="185">
        <v>205</v>
      </c>
    </row>
    <row r="221" spans="1:12" s="170" customFormat="1" ht="20.25" customHeight="1">
      <c r="A221" s="192"/>
      <c r="B221" s="191" t="s">
        <v>496</v>
      </c>
      <c r="C221" s="175">
        <v>0</v>
      </c>
      <c r="D221" s="175">
        <v>871</v>
      </c>
      <c r="E221" s="175"/>
      <c r="F221" s="175">
        <v>945</v>
      </c>
      <c r="G221" s="175">
        <v>969</v>
      </c>
      <c r="H221" s="176">
        <f t="shared" si="12"/>
        <v>0</v>
      </c>
      <c r="I221" s="176">
        <f t="shared" si="13"/>
        <v>1.1125143513203215</v>
      </c>
      <c r="J221" s="176">
        <f t="shared" si="14"/>
        <v>0</v>
      </c>
      <c r="K221" s="176">
        <f t="shared" si="15"/>
        <v>1.0253968253968253</v>
      </c>
      <c r="L221" s="185">
        <v>20501</v>
      </c>
    </row>
    <row r="222" spans="1:12" s="170" customFormat="1" ht="20.25" customHeight="1">
      <c r="A222" s="192"/>
      <c r="B222" s="191" t="s">
        <v>362</v>
      </c>
      <c r="C222" s="175">
        <v>0</v>
      </c>
      <c r="D222" s="175">
        <v>731</v>
      </c>
      <c r="E222" s="175"/>
      <c r="F222" s="175">
        <v>801</v>
      </c>
      <c r="G222" s="175">
        <v>783</v>
      </c>
      <c r="H222" s="176">
        <f t="shared" si="12"/>
        <v>0</v>
      </c>
      <c r="I222" s="176">
        <f t="shared" si="13"/>
        <v>1.0711354309165526</v>
      </c>
      <c r="J222" s="176">
        <f t="shared" si="14"/>
        <v>0</v>
      </c>
      <c r="K222" s="176">
        <f t="shared" si="15"/>
        <v>0.97752808988764039</v>
      </c>
      <c r="L222" s="185">
        <v>2050101</v>
      </c>
    </row>
    <row r="223" spans="1:12" s="170" customFormat="1" ht="20.25" customHeight="1">
      <c r="A223" s="192"/>
      <c r="B223" s="191" t="s">
        <v>363</v>
      </c>
      <c r="C223" s="175">
        <v>0</v>
      </c>
      <c r="D223" s="175">
        <v>140</v>
      </c>
      <c r="E223" s="175"/>
      <c r="F223" s="175">
        <v>144</v>
      </c>
      <c r="G223" s="175">
        <v>186</v>
      </c>
      <c r="H223" s="176">
        <f t="shared" si="12"/>
        <v>0</v>
      </c>
      <c r="I223" s="176">
        <f t="shared" si="13"/>
        <v>1.3285714285714285</v>
      </c>
      <c r="J223" s="176">
        <f t="shared" si="14"/>
        <v>0</v>
      </c>
      <c r="K223" s="176">
        <f t="shared" si="15"/>
        <v>1.2916666666666667</v>
      </c>
      <c r="L223" s="185">
        <v>2050102</v>
      </c>
    </row>
    <row r="224" spans="1:12" s="170" customFormat="1" ht="20.25" customHeight="1">
      <c r="A224" s="192"/>
      <c r="B224" s="191" t="s">
        <v>364</v>
      </c>
      <c r="C224" s="175">
        <v>0</v>
      </c>
      <c r="D224" s="175">
        <v>0</v>
      </c>
      <c r="E224" s="175"/>
      <c r="F224" s="175">
        <v>0</v>
      </c>
      <c r="G224" s="175">
        <v>0</v>
      </c>
      <c r="H224" s="176">
        <f t="shared" si="12"/>
        <v>0</v>
      </c>
      <c r="I224" s="176">
        <f t="shared" si="13"/>
        <v>0</v>
      </c>
      <c r="J224" s="176">
        <f t="shared" si="14"/>
        <v>0</v>
      </c>
      <c r="K224" s="176">
        <f t="shared" si="15"/>
        <v>0</v>
      </c>
      <c r="L224" s="185">
        <v>2050103</v>
      </c>
    </row>
    <row r="225" spans="1:12" s="170" customFormat="1" ht="20.25" customHeight="1">
      <c r="A225" s="192"/>
      <c r="B225" s="191" t="s">
        <v>497</v>
      </c>
      <c r="C225" s="175">
        <v>0</v>
      </c>
      <c r="D225" s="175">
        <v>0</v>
      </c>
      <c r="E225" s="175"/>
      <c r="F225" s="175">
        <v>0</v>
      </c>
      <c r="G225" s="175">
        <v>0</v>
      </c>
      <c r="H225" s="176">
        <f t="shared" si="12"/>
        <v>0</v>
      </c>
      <c r="I225" s="176">
        <f t="shared" si="13"/>
        <v>0</v>
      </c>
      <c r="J225" s="176">
        <f t="shared" si="14"/>
        <v>0</v>
      </c>
      <c r="K225" s="176">
        <f t="shared" si="15"/>
        <v>0</v>
      </c>
      <c r="L225" s="185">
        <v>2050199</v>
      </c>
    </row>
    <row r="226" spans="1:12" s="170" customFormat="1" ht="20.25" customHeight="1">
      <c r="A226" s="192"/>
      <c r="B226" s="191" t="s">
        <v>498</v>
      </c>
      <c r="C226" s="175">
        <v>0</v>
      </c>
      <c r="D226" s="175">
        <v>32766</v>
      </c>
      <c r="E226" s="175"/>
      <c r="F226" s="175">
        <v>32686</v>
      </c>
      <c r="G226" s="175">
        <v>35062</v>
      </c>
      <c r="H226" s="176">
        <f t="shared" si="12"/>
        <v>0</v>
      </c>
      <c r="I226" s="176">
        <f t="shared" si="13"/>
        <v>1.0700726362693036</v>
      </c>
      <c r="J226" s="176">
        <f t="shared" si="14"/>
        <v>0</v>
      </c>
      <c r="K226" s="176">
        <f t="shared" si="15"/>
        <v>1.0726916722755919</v>
      </c>
      <c r="L226" s="185">
        <v>20502</v>
      </c>
    </row>
    <row r="227" spans="1:12" s="170" customFormat="1" ht="20.25" customHeight="1">
      <c r="A227" s="192"/>
      <c r="B227" s="191" t="s">
        <v>499</v>
      </c>
      <c r="C227" s="175">
        <v>0</v>
      </c>
      <c r="D227" s="175">
        <v>1405</v>
      </c>
      <c r="E227" s="175"/>
      <c r="F227" s="175">
        <v>1405</v>
      </c>
      <c r="G227" s="175">
        <v>1850</v>
      </c>
      <c r="H227" s="176">
        <f t="shared" si="12"/>
        <v>0</v>
      </c>
      <c r="I227" s="176">
        <f t="shared" si="13"/>
        <v>1.3167259786476868</v>
      </c>
      <c r="J227" s="176">
        <f t="shared" si="14"/>
        <v>0</v>
      </c>
      <c r="K227" s="176">
        <f t="shared" si="15"/>
        <v>1.3167259786476868</v>
      </c>
      <c r="L227" s="185">
        <v>2050201</v>
      </c>
    </row>
    <row r="228" spans="1:12" s="170" customFormat="1" ht="20.25" customHeight="1">
      <c r="A228" s="192"/>
      <c r="B228" s="191" t="s">
        <v>500</v>
      </c>
      <c r="C228" s="175">
        <v>0</v>
      </c>
      <c r="D228" s="175">
        <v>16737</v>
      </c>
      <c r="E228" s="175"/>
      <c r="F228" s="175">
        <v>16700</v>
      </c>
      <c r="G228" s="175">
        <v>18795</v>
      </c>
      <c r="H228" s="176">
        <f t="shared" si="12"/>
        <v>0</v>
      </c>
      <c r="I228" s="176">
        <f t="shared" si="13"/>
        <v>1.122961104140527</v>
      </c>
      <c r="J228" s="176">
        <f t="shared" si="14"/>
        <v>0</v>
      </c>
      <c r="K228" s="176">
        <f t="shared" si="15"/>
        <v>1.1254491017964072</v>
      </c>
      <c r="L228" s="185">
        <v>2050202</v>
      </c>
    </row>
    <row r="229" spans="1:12" s="170" customFormat="1" ht="20.25" customHeight="1">
      <c r="A229" s="192"/>
      <c r="B229" s="191" t="s">
        <v>501</v>
      </c>
      <c r="C229" s="175">
        <v>0</v>
      </c>
      <c r="D229" s="175">
        <v>10565</v>
      </c>
      <c r="E229" s="175"/>
      <c r="F229" s="175">
        <v>10565</v>
      </c>
      <c r="G229" s="175">
        <v>10569</v>
      </c>
      <c r="H229" s="176">
        <f t="shared" si="12"/>
        <v>0</v>
      </c>
      <c r="I229" s="176">
        <f t="shared" si="13"/>
        <v>1.0003786086133459</v>
      </c>
      <c r="J229" s="176">
        <f t="shared" si="14"/>
        <v>0</v>
      </c>
      <c r="K229" s="176">
        <f t="shared" si="15"/>
        <v>1.0003786086133459</v>
      </c>
      <c r="L229" s="185">
        <v>2050203</v>
      </c>
    </row>
    <row r="230" spans="1:12" s="170" customFormat="1" ht="20.25" customHeight="1">
      <c r="A230" s="192"/>
      <c r="B230" s="191" t="s">
        <v>502</v>
      </c>
      <c r="C230" s="175">
        <v>0</v>
      </c>
      <c r="D230" s="175">
        <v>3960</v>
      </c>
      <c r="E230" s="175"/>
      <c r="F230" s="175">
        <v>3956</v>
      </c>
      <c r="G230" s="175">
        <v>3817</v>
      </c>
      <c r="H230" s="176">
        <f t="shared" si="12"/>
        <v>0</v>
      </c>
      <c r="I230" s="176">
        <f t="shared" si="13"/>
        <v>0.96388888888888891</v>
      </c>
      <c r="J230" s="176">
        <f t="shared" si="14"/>
        <v>0</v>
      </c>
      <c r="K230" s="176">
        <f t="shared" si="15"/>
        <v>0.96486349848331643</v>
      </c>
      <c r="L230" s="185">
        <v>2050204</v>
      </c>
    </row>
    <row r="231" spans="1:12" s="170" customFormat="1" ht="20.25" customHeight="1">
      <c r="A231" s="192"/>
      <c r="B231" s="191" t="s">
        <v>503</v>
      </c>
      <c r="C231" s="175">
        <v>0</v>
      </c>
      <c r="D231" s="175">
        <v>30</v>
      </c>
      <c r="E231" s="175"/>
      <c r="F231" s="175">
        <v>30</v>
      </c>
      <c r="G231" s="175">
        <v>0</v>
      </c>
      <c r="H231" s="176">
        <f t="shared" si="12"/>
        <v>0</v>
      </c>
      <c r="I231" s="176">
        <f t="shared" si="13"/>
        <v>0</v>
      </c>
      <c r="J231" s="176">
        <f t="shared" si="14"/>
        <v>0</v>
      </c>
      <c r="K231" s="176">
        <f t="shared" si="15"/>
        <v>0</v>
      </c>
      <c r="L231" s="185">
        <v>2050205</v>
      </c>
    </row>
    <row r="232" spans="1:12" s="170" customFormat="1" ht="20.25" customHeight="1">
      <c r="A232" s="192"/>
      <c r="B232" s="191" t="s">
        <v>504</v>
      </c>
      <c r="C232" s="175">
        <v>0</v>
      </c>
      <c r="D232" s="175">
        <v>69</v>
      </c>
      <c r="E232" s="175"/>
      <c r="F232" s="175">
        <v>30</v>
      </c>
      <c r="G232" s="175">
        <v>31</v>
      </c>
      <c r="H232" s="176">
        <f t="shared" si="12"/>
        <v>0</v>
      </c>
      <c r="I232" s="176">
        <f t="shared" si="13"/>
        <v>0.44927536231884058</v>
      </c>
      <c r="J232" s="176">
        <f t="shared" si="14"/>
        <v>0</v>
      </c>
      <c r="K232" s="176">
        <f t="shared" si="15"/>
        <v>1.0333333333333334</v>
      </c>
      <c r="L232" s="185">
        <v>2050299</v>
      </c>
    </row>
    <row r="233" spans="1:12" s="170" customFormat="1" ht="20.25" customHeight="1">
      <c r="A233" s="192"/>
      <c r="B233" s="191" t="s">
        <v>505</v>
      </c>
      <c r="C233" s="175">
        <v>0</v>
      </c>
      <c r="D233" s="175">
        <v>706</v>
      </c>
      <c r="E233" s="175"/>
      <c r="F233" s="175">
        <v>678</v>
      </c>
      <c r="G233" s="175">
        <v>613</v>
      </c>
      <c r="H233" s="176">
        <f t="shared" si="12"/>
        <v>0</v>
      </c>
      <c r="I233" s="176">
        <f t="shared" si="13"/>
        <v>0.86827195467422091</v>
      </c>
      <c r="J233" s="176">
        <f t="shared" si="14"/>
        <v>0</v>
      </c>
      <c r="K233" s="176">
        <f t="shared" si="15"/>
        <v>0.90412979351032452</v>
      </c>
      <c r="L233" s="185">
        <v>20503</v>
      </c>
    </row>
    <row r="234" spans="1:12" s="170" customFormat="1" ht="20.25" customHeight="1">
      <c r="A234" s="192"/>
      <c r="B234" s="191" t="s">
        <v>506</v>
      </c>
      <c r="C234" s="175">
        <v>0</v>
      </c>
      <c r="D234" s="175"/>
      <c r="E234" s="175"/>
      <c r="F234" s="175">
        <v>0</v>
      </c>
      <c r="G234" s="175"/>
      <c r="H234" s="176">
        <f t="shared" si="12"/>
        <v>0</v>
      </c>
      <c r="I234" s="176">
        <f t="shared" si="13"/>
        <v>0</v>
      </c>
      <c r="J234" s="176">
        <f t="shared" si="14"/>
        <v>0</v>
      </c>
      <c r="K234" s="176">
        <f t="shared" si="15"/>
        <v>0</v>
      </c>
      <c r="L234" s="185">
        <v>2050301</v>
      </c>
    </row>
    <row r="235" spans="1:12" s="170" customFormat="1" ht="20.25" customHeight="1">
      <c r="A235" s="192"/>
      <c r="B235" s="191" t="s">
        <v>507</v>
      </c>
      <c r="C235" s="175">
        <v>0</v>
      </c>
      <c r="D235" s="175">
        <v>706</v>
      </c>
      <c r="E235" s="175"/>
      <c r="F235" s="175">
        <v>678</v>
      </c>
      <c r="G235" s="175">
        <v>613</v>
      </c>
      <c r="H235" s="176">
        <f t="shared" si="12"/>
        <v>0</v>
      </c>
      <c r="I235" s="176">
        <f t="shared" si="13"/>
        <v>0.86827195467422091</v>
      </c>
      <c r="J235" s="176">
        <f t="shared" si="14"/>
        <v>0</v>
      </c>
      <c r="K235" s="176">
        <f t="shared" si="15"/>
        <v>0.90412979351032452</v>
      </c>
      <c r="L235" s="185">
        <v>2050302</v>
      </c>
    </row>
    <row r="236" spans="1:12" s="170" customFormat="1" ht="20.25" customHeight="1">
      <c r="A236" s="192"/>
      <c r="B236" s="191" t="s">
        <v>508</v>
      </c>
      <c r="C236" s="175">
        <v>0</v>
      </c>
      <c r="D236" s="175"/>
      <c r="E236" s="175"/>
      <c r="F236" s="175">
        <v>0</v>
      </c>
      <c r="G236" s="175"/>
      <c r="H236" s="176">
        <f t="shared" si="12"/>
        <v>0</v>
      </c>
      <c r="I236" s="176">
        <f t="shared" si="13"/>
        <v>0</v>
      </c>
      <c r="J236" s="176">
        <f t="shared" si="14"/>
        <v>0</v>
      </c>
      <c r="K236" s="176">
        <f t="shared" si="15"/>
        <v>0</v>
      </c>
      <c r="L236" s="185">
        <v>2050303</v>
      </c>
    </row>
    <row r="237" spans="1:12" s="170" customFormat="1" ht="20.25" customHeight="1">
      <c r="A237" s="192"/>
      <c r="B237" s="191" t="s">
        <v>509</v>
      </c>
      <c r="C237" s="175">
        <v>0</v>
      </c>
      <c r="D237" s="175"/>
      <c r="E237" s="175"/>
      <c r="F237" s="175">
        <v>0</v>
      </c>
      <c r="G237" s="175"/>
      <c r="H237" s="176">
        <f t="shared" si="12"/>
        <v>0</v>
      </c>
      <c r="I237" s="176">
        <f t="shared" si="13"/>
        <v>0</v>
      </c>
      <c r="J237" s="176">
        <f t="shared" si="14"/>
        <v>0</v>
      </c>
      <c r="K237" s="176">
        <f t="shared" si="15"/>
        <v>0</v>
      </c>
      <c r="L237" s="185">
        <v>2050305</v>
      </c>
    </row>
    <row r="238" spans="1:12" s="170" customFormat="1" ht="20.25" customHeight="1">
      <c r="A238" s="192"/>
      <c r="B238" s="191" t="s">
        <v>510</v>
      </c>
      <c r="C238" s="175">
        <v>0</v>
      </c>
      <c r="D238" s="175"/>
      <c r="E238" s="175"/>
      <c r="F238" s="175">
        <v>0</v>
      </c>
      <c r="G238" s="175"/>
      <c r="H238" s="176">
        <f t="shared" si="12"/>
        <v>0</v>
      </c>
      <c r="I238" s="176">
        <f t="shared" si="13"/>
        <v>0</v>
      </c>
      <c r="J238" s="176">
        <f t="shared" si="14"/>
        <v>0</v>
      </c>
      <c r="K238" s="176">
        <f t="shared" si="15"/>
        <v>0</v>
      </c>
      <c r="L238" s="185">
        <v>2050399</v>
      </c>
    </row>
    <row r="239" spans="1:12" s="170" customFormat="1" ht="20.25" customHeight="1">
      <c r="A239" s="192"/>
      <c r="B239" s="191" t="s">
        <v>511</v>
      </c>
      <c r="C239" s="175">
        <v>0</v>
      </c>
      <c r="D239" s="175"/>
      <c r="E239" s="175"/>
      <c r="F239" s="175"/>
      <c r="G239" s="175"/>
      <c r="H239" s="176">
        <f t="shared" si="12"/>
        <v>0</v>
      </c>
      <c r="I239" s="176">
        <f t="shared" si="13"/>
        <v>0</v>
      </c>
      <c r="J239" s="176">
        <f t="shared" si="14"/>
        <v>0</v>
      </c>
      <c r="K239" s="176">
        <f t="shared" si="15"/>
        <v>0</v>
      </c>
      <c r="L239" s="185">
        <v>20504</v>
      </c>
    </row>
    <row r="240" spans="1:12" s="170" customFormat="1" ht="20.25" customHeight="1">
      <c r="A240" s="192"/>
      <c r="B240" s="191" t="s">
        <v>512</v>
      </c>
      <c r="C240" s="175">
        <v>0</v>
      </c>
      <c r="D240" s="175"/>
      <c r="E240" s="175"/>
      <c r="F240" s="175"/>
      <c r="G240" s="175"/>
      <c r="H240" s="176">
        <f t="shared" si="12"/>
        <v>0</v>
      </c>
      <c r="I240" s="176">
        <f t="shared" si="13"/>
        <v>0</v>
      </c>
      <c r="J240" s="176">
        <f t="shared" si="14"/>
        <v>0</v>
      </c>
      <c r="K240" s="176">
        <f t="shared" si="15"/>
        <v>0</v>
      </c>
      <c r="L240" s="185">
        <v>2050401</v>
      </c>
    </row>
    <row r="241" spans="1:12" s="170" customFormat="1" ht="20.25" customHeight="1">
      <c r="A241" s="192"/>
      <c r="B241" s="191" t="s">
        <v>513</v>
      </c>
      <c r="C241" s="175">
        <v>0</v>
      </c>
      <c r="D241" s="175"/>
      <c r="E241" s="175"/>
      <c r="F241" s="175"/>
      <c r="G241" s="175"/>
      <c r="H241" s="176">
        <f t="shared" si="12"/>
        <v>0</v>
      </c>
      <c r="I241" s="176">
        <f t="shared" si="13"/>
        <v>0</v>
      </c>
      <c r="J241" s="176">
        <f t="shared" si="14"/>
        <v>0</v>
      </c>
      <c r="K241" s="176">
        <f t="shared" si="15"/>
        <v>0</v>
      </c>
      <c r="L241" s="185">
        <v>2050402</v>
      </c>
    </row>
    <row r="242" spans="1:12" s="170" customFormat="1" ht="20.25" customHeight="1">
      <c r="A242" s="192"/>
      <c r="B242" s="191" t="s">
        <v>514</v>
      </c>
      <c r="C242" s="175">
        <v>0</v>
      </c>
      <c r="D242" s="175"/>
      <c r="E242" s="175"/>
      <c r="F242" s="175"/>
      <c r="G242" s="175"/>
      <c r="H242" s="176">
        <f t="shared" si="12"/>
        <v>0</v>
      </c>
      <c r="I242" s="176">
        <f t="shared" si="13"/>
        <v>0</v>
      </c>
      <c r="J242" s="176">
        <f t="shared" si="14"/>
        <v>0</v>
      </c>
      <c r="K242" s="176">
        <f t="shared" si="15"/>
        <v>0</v>
      </c>
      <c r="L242" s="185">
        <v>2050403</v>
      </c>
    </row>
    <row r="243" spans="1:12" s="170" customFormat="1" ht="20.25" customHeight="1">
      <c r="A243" s="192"/>
      <c r="B243" s="191" t="s">
        <v>515</v>
      </c>
      <c r="C243" s="175">
        <v>0</v>
      </c>
      <c r="D243" s="175"/>
      <c r="E243" s="175"/>
      <c r="F243" s="175"/>
      <c r="G243" s="175"/>
      <c r="H243" s="176">
        <f t="shared" si="12"/>
        <v>0</v>
      </c>
      <c r="I243" s="176">
        <f t="shared" si="13"/>
        <v>0</v>
      </c>
      <c r="J243" s="176">
        <f t="shared" si="14"/>
        <v>0</v>
      </c>
      <c r="K243" s="176">
        <f t="shared" si="15"/>
        <v>0</v>
      </c>
      <c r="L243" s="185">
        <v>2050404</v>
      </c>
    </row>
    <row r="244" spans="1:12" s="170" customFormat="1" ht="20.25" customHeight="1">
      <c r="A244" s="192"/>
      <c r="B244" s="191" t="s">
        <v>516</v>
      </c>
      <c r="C244" s="175">
        <v>0</v>
      </c>
      <c r="D244" s="175"/>
      <c r="E244" s="175"/>
      <c r="F244" s="175"/>
      <c r="G244" s="175"/>
      <c r="H244" s="176">
        <f t="shared" si="12"/>
        <v>0</v>
      </c>
      <c r="I244" s="176">
        <f t="shared" si="13"/>
        <v>0</v>
      </c>
      <c r="J244" s="176">
        <f t="shared" si="14"/>
        <v>0</v>
      </c>
      <c r="K244" s="176">
        <f t="shared" si="15"/>
        <v>0</v>
      </c>
      <c r="L244" s="185">
        <v>2050499</v>
      </c>
    </row>
    <row r="245" spans="1:12" s="170" customFormat="1" ht="20.25" customHeight="1">
      <c r="A245" s="192"/>
      <c r="B245" s="191" t="s">
        <v>517</v>
      </c>
      <c r="C245" s="175">
        <v>0</v>
      </c>
      <c r="D245" s="175"/>
      <c r="E245" s="175"/>
      <c r="F245" s="175"/>
      <c r="G245" s="175"/>
      <c r="H245" s="176">
        <f t="shared" si="12"/>
        <v>0</v>
      </c>
      <c r="I245" s="176">
        <f t="shared" si="13"/>
        <v>0</v>
      </c>
      <c r="J245" s="176">
        <f t="shared" si="14"/>
        <v>0</v>
      </c>
      <c r="K245" s="176">
        <f t="shared" si="15"/>
        <v>0</v>
      </c>
      <c r="L245" s="185">
        <v>20505</v>
      </c>
    </row>
    <row r="246" spans="1:12" s="170" customFormat="1" ht="20.25" customHeight="1">
      <c r="A246" s="192"/>
      <c r="B246" s="191" t="s">
        <v>518</v>
      </c>
      <c r="C246" s="175">
        <v>0</v>
      </c>
      <c r="D246" s="175"/>
      <c r="E246" s="175"/>
      <c r="F246" s="175"/>
      <c r="G246" s="175"/>
      <c r="H246" s="176">
        <f t="shared" si="12"/>
        <v>0</v>
      </c>
      <c r="I246" s="176">
        <f t="shared" si="13"/>
        <v>0</v>
      </c>
      <c r="J246" s="176">
        <f t="shared" si="14"/>
        <v>0</v>
      </c>
      <c r="K246" s="176">
        <f t="shared" si="15"/>
        <v>0</v>
      </c>
      <c r="L246" s="185">
        <v>2050501</v>
      </c>
    </row>
    <row r="247" spans="1:12" s="170" customFormat="1" ht="20.25" customHeight="1">
      <c r="A247" s="192"/>
      <c r="B247" s="191" t="s">
        <v>519</v>
      </c>
      <c r="C247" s="175">
        <v>0</v>
      </c>
      <c r="D247" s="175"/>
      <c r="E247" s="175"/>
      <c r="F247" s="175"/>
      <c r="G247" s="175"/>
      <c r="H247" s="176">
        <f t="shared" si="12"/>
        <v>0</v>
      </c>
      <c r="I247" s="176">
        <f t="shared" si="13"/>
        <v>0</v>
      </c>
      <c r="J247" s="176">
        <f t="shared" si="14"/>
        <v>0</v>
      </c>
      <c r="K247" s="176">
        <f t="shared" si="15"/>
        <v>0</v>
      </c>
      <c r="L247" s="185">
        <v>2050502</v>
      </c>
    </row>
    <row r="248" spans="1:12" s="170" customFormat="1" ht="20.25" customHeight="1">
      <c r="A248" s="192"/>
      <c r="B248" s="191" t="s">
        <v>520</v>
      </c>
      <c r="C248" s="175">
        <v>0</v>
      </c>
      <c r="D248" s="175"/>
      <c r="E248" s="175"/>
      <c r="F248" s="175"/>
      <c r="G248" s="175"/>
      <c r="H248" s="176">
        <f t="shared" si="12"/>
        <v>0</v>
      </c>
      <c r="I248" s="176">
        <f t="shared" si="13"/>
        <v>0</v>
      </c>
      <c r="J248" s="176">
        <f t="shared" si="14"/>
        <v>0</v>
      </c>
      <c r="K248" s="176">
        <f t="shared" si="15"/>
        <v>0</v>
      </c>
      <c r="L248" s="185">
        <v>2050599</v>
      </c>
    </row>
    <row r="249" spans="1:12" s="170" customFormat="1" ht="20.25" customHeight="1">
      <c r="A249" s="192"/>
      <c r="B249" s="191" t="s">
        <v>521</v>
      </c>
      <c r="C249" s="175">
        <v>0</v>
      </c>
      <c r="D249" s="175"/>
      <c r="E249" s="175"/>
      <c r="F249" s="175"/>
      <c r="G249" s="175"/>
      <c r="H249" s="176">
        <f t="shared" si="12"/>
        <v>0</v>
      </c>
      <c r="I249" s="176">
        <f t="shared" si="13"/>
        <v>0</v>
      </c>
      <c r="J249" s="176">
        <f t="shared" si="14"/>
        <v>0</v>
      </c>
      <c r="K249" s="176">
        <f t="shared" si="15"/>
        <v>0</v>
      </c>
      <c r="L249" s="185">
        <v>20506</v>
      </c>
    </row>
    <row r="250" spans="1:12" s="170" customFormat="1" ht="20.25" customHeight="1">
      <c r="A250" s="192"/>
      <c r="B250" s="191" t="s">
        <v>522</v>
      </c>
      <c r="C250" s="175">
        <v>0</v>
      </c>
      <c r="D250" s="175"/>
      <c r="E250" s="175"/>
      <c r="F250" s="175"/>
      <c r="G250" s="175"/>
      <c r="H250" s="176">
        <f t="shared" si="12"/>
        <v>0</v>
      </c>
      <c r="I250" s="176">
        <f t="shared" si="13"/>
        <v>0</v>
      </c>
      <c r="J250" s="176">
        <f t="shared" si="14"/>
        <v>0</v>
      </c>
      <c r="K250" s="176">
        <f t="shared" si="15"/>
        <v>0</v>
      </c>
      <c r="L250" s="185">
        <v>2050601</v>
      </c>
    </row>
    <row r="251" spans="1:12" s="170" customFormat="1" ht="20.25" customHeight="1">
      <c r="A251" s="192"/>
      <c r="B251" s="191" t="s">
        <v>523</v>
      </c>
      <c r="C251" s="175">
        <v>0</v>
      </c>
      <c r="D251" s="175"/>
      <c r="E251" s="175"/>
      <c r="F251" s="175"/>
      <c r="G251" s="175"/>
      <c r="H251" s="176">
        <f t="shared" si="12"/>
        <v>0</v>
      </c>
      <c r="I251" s="176">
        <f t="shared" si="13"/>
        <v>0</v>
      </c>
      <c r="J251" s="176">
        <f t="shared" si="14"/>
        <v>0</v>
      </c>
      <c r="K251" s="176">
        <f t="shared" si="15"/>
        <v>0</v>
      </c>
      <c r="L251" s="185">
        <v>2050602</v>
      </c>
    </row>
    <row r="252" spans="1:12" s="170" customFormat="1" ht="20.25" customHeight="1">
      <c r="A252" s="192"/>
      <c r="B252" s="191" t="s">
        <v>524</v>
      </c>
      <c r="C252" s="175">
        <v>0</v>
      </c>
      <c r="D252" s="175"/>
      <c r="E252" s="175"/>
      <c r="F252" s="175"/>
      <c r="G252" s="175"/>
      <c r="H252" s="176">
        <f t="shared" si="12"/>
        <v>0</v>
      </c>
      <c r="I252" s="176">
        <f t="shared" si="13"/>
        <v>0</v>
      </c>
      <c r="J252" s="176">
        <f t="shared" si="14"/>
        <v>0</v>
      </c>
      <c r="K252" s="176">
        <f t="shared" si="15"/>
        <v>0</v>
      </c>
      <c r="L252" s="185">
        <v>2050699</v>
      </c>
    </row>
    <row r="253" spans="1:12" s="170" customFormat="1" ht="20.25" customHeight="1">
      <c r="A253" s="192"/>
      <c r="B253" s="191" t="s">
        <v>525</v>
      </c>
      <c r="C253" s="175">
        <v>0</v>
      </c>
      <c r="D253" s="175">
        <v>73</v>
      </c>
      <c r="E253" s="175"/>
      <c r="F253" s="175">
        <v>80</v>
      </c>
      <c r="G253" s="175">
        <v>70</v>
      </c>
      <c r="H253" s="176">
        <f t="shared" si="12"/>
        <v>0</v>
      </c>
      <c r="I253" s="176">
        <f t="shared" si="13"/>
        <v>0.95890410958904104</v>
      </c>
      <c r="J253" s="176">
        <f t="shared" si="14"/>
        <v>0</v>
      </c>
      <c r="K253" s="176">
        <f t="shared" si="15"/>
        <v>0.875</v>
      </c>
      <c r="L253" s="185">
        <v>20507</v>
      </c>
    </row>
    <row r="254" spans="1:12" s="170" customFormat="1" ht="20.25" customHeight="1">
      <c r="A254" s="192"/>
      <c r="B254" s="191" t="s">
        <v>526</v>
      </c>
      <c r="C254" s="175">
        <v>0</v>
      </c>
      <c r="D254" s="175">
        <v>73</v>
      </c>
      <c r="E254" s="175"/>
      <c r="F254" s="175">
        <v>80</v>
      </c>
      <c r="G254" s="175">
        <v>70</v>
      </c>
      <c r="H254" s="176">
        <f t="shared" si="12"/>
        <v>0</v>
      </c>
      <c r="I254" s="176">
        <f t="shared" si="13"/>
        <v>0.95890410958904104</v>
      </c>
      <c r="J254" s="176">
        <f t="shared" si="14"/>
        <v>0</v>
      </c>
      <c r="K254" s="176">
        <f t="shared" si="15"/>
        <v>0.875</v>
      </c>
      <c r="L254" s="185">
        <v>2050701</v>
      </c>
    </row>
    <row r="255" spans="1:12" s="170" customFormat="1" ht="20.25" customHeight="1">
      <c r="A255" s="192"/>
      <c r="B255" s="191" t="s">
        <v>527</v>
      </c>
      <c r="C255" s="175">
        <v>0</v>
      </c>
      <c r="D255" s="175"/>
      <c r="E255" s="175"/>
      <c r="F255" s="175">
        <v>0</v>
      </c>
      <c r="G255" s="175"/>
      <c r="H255" s="176">
        <f t="shared" si="12"/>
        <v>0</v>
      </c>
      <c r="I255" s="176">
        <f t="shared" si="13"/>
        <v>0</v>
      </c>
      <c r="J255" s="176">
        <f t="shared" si="14"/>
        <v>0</v>
      </c>
      <c r="K255" s="176">
        <f t="shared" si="15"/>
        <v>0</v>
      </c>
      <c r="L255" s="185">
        <v>2050702</v>
      </c>
    </row>
    <row r="256" spans="1:12" s="170" customFormat="1" ht="20.25" customHeight="1">
      <c r="A256" s="192"/>
      <c r="B256" s="191" t="s">
        <v>528</v>
      </c>
      <c r="C256" s="175">
        <v>0</v>
      </c>
      <c r="D256" s="175"/>
      <c r="E256" s="175"/>
      <c r="F256" s="175">
        <v>0</v>
      </c>
      <c r="G256" s="175"/>
      <c r="H256" s="176">
        <f t="shared" si="12"/>
        <v>0</v>
      </c>
      <c r="I256" s="176">
        <f t="shared" si="13"/>
        <v>0</v>
      </c>
      <c r="J256" s="176">
        <f t="shared" si="14"/>
        <v>0</v>
      </c>
      <c r="K256" s="176">
        <f t="shared" si="15"/>
        <v>0</v>
      </c>
      <c r="L256" s="185">
        <v>2050799</v>
      </c>
    </row>
    <row r="257" spans="1:12" s="170" customFormat="1" ht="20.25" customHeight="1">
      <c r="A257" s="192"/>
      <c r="B257" s="191" t="s">
        <v>529</v>
      </c>
      <c r="C257" s="175">
        <v>0</v>
      </c>
      <c r="D257" s="175">
        <v>191</v>
      </c>
      <c r="E257" s="175"/>
      <c r="F257" s="175">
        <v>181</v>
      </c>
      <c r="G257" s="175">
        <v>192</v>
      </c>
      <c r="H257" s="176">
        <f t="shared" si="12"/>
        <v>0</v>
      </c>
      <c r="I257" s="176">
        <f t="shared" si="13"/>
        <v>1.0052356020942408</v>
      </c>
      <c r="J257" s="176">
        <f t="shared" si="14"/>
        <v>0</v>
      </c>
      <c r="K257" s="176">
        <f t="shared" si="15"/>
        <v>1.0607734806629834</v>
      </c>
      <c r="L257" s="185">
        <v>20508</v>
      </c>
    </row>
    <row r="258" spans="1:12" s="170" customFormat="1" ht="20.25" customHeight="1">
      <c r="A258" s="192"/>
      <c r="B258" s="191" t="s">
        <v>530</v>
      </c>
      <c r="C258" s="175">
        <v>0</v>
      </c>
      <c r="D258" s="175"/>
      <c r="E258" s="175"/>
      <c r="F258" s="175">
        <v>0</v>
      </c>
      <c r="G258" s="175">
        <v>5</v>
      </c>
      <c r="H258" s="176">
        <f t="shared" si="12"/>
        <v>0</v>
      </c>
      <c r="I258" s="176">
        <f t="shared" si="13"/>
        <v>0</v>
      </c>
      <c r="J258" s="176">
        <f t="shared" si="14"/>
        <v>0</v>
      </c>
      <c r="K258" s="176">
        <f t="shared" si="15"/>
        <v>0</v>
      </c>
      <c r="L258" s="185">
        <v>2050801</v>
      </c>
    </row>
    <row r="259" spans="1:12" s="170" customFormat="1" ht="20.25" customHeight="1">
      <c r="A259" s="192"/>
      <c r="B259" s="191" t="s">
        <v>531</v>
      </c>
      <c r="C259" s="175">
        <v>0</v>
      </c>
      <c r="D259" s="175">
        <v>191</v>
      </c>
      <c r="E259" s="175"/>
      <c r="F259" s="175">
        <v>181</v>
      </c>
      <c r="G259" s="175">
        <v>187</v>
      </c>
      <c r="H259" s="176">
        <f t="shared" si="12"/>
        <v>0</v>
      </c>
      <c r="I259" s="176">
        <f t="shared" si="13"/>
        <v>0.97905759162303663</v>
      </c>
      <c r="J259" s="176">
        <f t="shared" si="14"/>
        <v>0</v>
      </c>
      <c r="K259" s="176">
        <f t="shared" si="15"/>
        <v>1.0331491712707181</v>
      </c>
      <c r="L259" s="185">
        <v>2050802</v>
      </c>
    </row>
    <row r="260" spans="1:12" s="170" customFormat="1" ht="20.25" customHeight="1">
      <c r="A260" s="192"/>
      <c r="B260" s="191" t="s">
        <v>532</v>
      </c>
      <c r="C260" s="175">
        <v>0</v>
      </c>
      <c r="D260" s="175"/>
      <c r="E260" s="175"/>
      <c r="F260" s="175">
        <v>0</v>
      </c>
      <c r="G260" s="175"/>
      <c r="H260" s="176">
        <f t="shared" ref="H260:H514" si="16">IF(C260=0,0,G260/C260)</f>
        <v>0</v>
      </c>
      <c r="I260" s="176">
        <f t="shared" ref="I260:I514" si="17">IF(D260=0,0,G260/D260)</f>
        <v>0</v>
      </c>
      <c r="J260" s="176">
        <f t="shared" ref="J260:J514" si="18">IF(E260=0,0,G260/E260)</f>
        <v>0</v>
      </c>
      <c r="K260" s="176">
        <f t="shared" ref="K260:K514" si="19">IF(F260=0,0,G260/F260)</f>
        <v>0</v>
      </c>
      <c r="L260" s="185">
        <v>2050803</v>
      </c>
    </row>
    <row r="261" spans="1:12" s="170" customFormat="1" ht="20.25" customHeight="1">
      <c r="A261" s="192"/>
      <c r="B261" s="191" t="s">
        <v>533</v>
      </c>
      <c r="C261" s="175">
        <v>0</v>
      </c>
      <c r="D261" s="175"/>
      <c r="E261" s="175"/>
      <c r="F261" s="175">
        <v>0</v>
      </c>
      <c r="G261" s="175"/>
      <c r="H261" s="176">
        <f t="shared" si="16"/>
        <v>0</v>
      </c>
      <c r="I261" s="176">
        <f t="shared" si="17"/>
        <v>0</v>
      </c>
      <c r="J261" s="176">
        <f t="shared" si="18"/>
        <v>0</v>
      </c>
      <c r="K261" s="176">
        <f t="shared" si="19"/>
        <v>0</v>
      </c>
      <c r="L261" s="185">
        <v>2050804</v>
      </c>
    </row>
    <row r="262" spans="1:12" s="170" customFormat="1" ht="20.25" customHeight="1">
      <c r="A262" s="192"/>
      <c r="B262" s="191" t="s">
        <v>534</v>
      </c>
      <c r="C262" s="175">
        <v>0</v>
      </c>
      <c r="D262" s="175"/>
      <c r="E262" s="175"/>
      <c r="F262" s="175">
        <v>0</v>
      </c>
      <c r="G262" s="175"/>
      <c r="H262" s="176">
        <f t="shared" si="16"/>
        <v>0</v>
      </c>
      <c r="I262" s="176">
        <f t="shared" si="17"/>
        <v>0</v>
      </c>
      <c r="J262" s="176">
        <f t="shared" si="18"/>
        <v>0</v>
      </c>
      <c r="K262" s="176">
        <f t="shared" si="19"/>
        <v>0</v>
      </c>
      <c r="L262" s="185">
        <v>2050899</v>
      </c>
    </row>
    <row r="263" spans="1:12" s="170" customFormat="1" ht="20.25" customHeight="1">
      <c r="A263" s="192"/>
      <c r="B263" s="191" t="s">
        <v>535</v>
      </c>
      <c r="C263" s="175">
        <v>0</v>
      </c>
      <c r="D263" s="175"/>
      <c r="E263" s="175"/>
      <c r="F263" s="175"/>
      <c r="G263" s="175">
        <v>123</v>
      </c>
      <c r="H263" s="176">
        <f t="shared" si="16"/>
        <v>0</v>
      </c>
      <c r="I263" s="176">
        <f t="shared" si="17"/>
        <v>0</v>
      </c>
      <c r="J263" s="176">
        <f t="shared" si="18"/>
        <v>0</v>
      </c>
      <c r="K263" s="176">
        <f t="shared" si="19"/>
        <v>0</v>
      </c>
      <c r="L263" s="185">
        <v>20509</v>
      </c>
    </row>
    <row r="264" spans="1:12" s="170" customFormat="1" ht="20.25" customHeight="1">
      <c r="A264" s="192"/>
      <c r="B264" s="191" t="s">
        <v>536</v>
      </c>
      <c r="C264" s="175">
        <v>0</v>
      </c>
      <c r="D264" s="175"/>
      <c r="E264" s="175"/>
      <c r="F264" s="175"/>
      <c r="G264" s="175"/>
      <c r="H264" s="176">
        <f t="shared" si="16"/>
        <v>0</v>
      </c>
      <c r="I264" s="176">
        <f t="shared" si="17"/>
        <v>0</v>
      </c>
      <c r="J264" s="176">
        <f t="shared" si="18"/>
        <v>0</v>
      </c>
      <c r="K264" s="176">
        <f t="shared" si="19"/>
        <v>0</v>
      </c>
      <c r="L264" s="185">
        <v>2050901</v>
      </c>
    </row>
    <row r="265" spans="1:12" s="170" customFormat="1" ht="20.25" customHeight="1">
      <c r="A265" s="192"/>
      <c r="B265" s="191" t="s">
        <v>537</v>
      </c>
      <c r="C265" s="175">
        <v>0</v>
      </c>
      <c r="D265" s="175"/>
      <c r="E265" s="175"/>
      <c r="F265" s="175"/>
      <c r="G265" s="175"/>
      <c r="H265" s="176">
        <f t="shared" si="16"/>
        <v>0</v>
      </c>
      <c r="I265" s="176">
        <f t="shared" si="17"/>
        <v>0</v>
      </c>
      <c r="J265" s="176">
        <f t="shared" si="18"/>
        <v>0</v>
      </c>
      <c r="K265" s="176">
        <f t="shared" si="19"/>
        <v>0</v>
      </c>
      <c r="L265" s="185">
        <v>2050902</v>
      </c>
    </row>
    <row r="266" spans="1:12" s="170" customFormat="1" ht="20.25" customHeight="1">
      <c r="A266" s="192"/>
      <c r="B266" s="191" t="s">
        <v>538</v>
      </c>
      <c r="C266" s="175">
        <v>0</v>
      </c>
      <c r="D266" s="175"/>
      <c r="E266" s="175"/>
      <c r="F266" s="175"/>
      <c r="G266" s="175"/>
      <c r="H266" s="176">
        <f t="shared" si="16"/>
        <v>0</v>
      </c>
      <c r="I266" s="176">
        <f t="shared" si="17"/>
        <v>0</v>
      </c>
      <c r="J266" s="176">
        <f t="shared" si="18"/>
        <v>0</v>
      </c>
      <c r="K266" s="176">
        <f t="shared" si="19"/>
        <v>0</v>
      </c>
      <c r="L266" s="185">
        <v>2050903</v>
      </c>
    </row>
    <row r="267" spans="1:12" s="170" customFormat="1" ht="20.25" customHeight="1">
      <c r="A267" s="192"/>
      <c r="B267" s="191" t="s">
        <v>539</v>
      </c>
      <c r="C267" s="175">
        <v>0</v>
      </c>
      <c r="D267" s="175"/>
      <c r="E267" s="175"/>
      <c r="F267" s="175"/>
      <c r="G267" s="175"/>
      <c r="H267" s="176">
        <f t="shared" si="16"/>
        <v>0</v>
      </c>
      <c r="I267" s="176">
        <f t="shared" si="17"/>
        <v>0</v>
      </c>
      <c r="J267" s="176">
        <f t="shared" si="18"/>
        <v>0</v>
      </c>
      <c r="K267" s="176">
        <f t="shared" si="19"/>
        <v>0</v>
      </c>
      <c r="L267" s="185">
        <v>2050904</v>
      </c>
    </row>
    <row r="268" spans="1:12" s="170" customFormat="1" ht="20.25" customHeight="1">
      <c r="A268" s="192"/>
      <c r="B268" s="191" t="s">
        <v>540</v>
      </c>
      <c r="C268" s="175">
        <v>0</v>
      </c>
      <c r="D268" s="175"/>
      <c r="E268" s="175"/>
      <c r="F268" s="175"/>
      <c r="G268" s="175"/>
      <c r="H268" s="176">
        <f t="shared" si="16"/>
        <v>0</v>
      </c>
      <c r="I268" s="176">
        <f t="shared" si="17"/>
        <v>0</v>
      </c>
      <c r="J268" s="176">
        <f t="shared" si="18"/>
        <v>0</v>
      </c>
      <c r="K268" s="176">
        <f t="shared" si="19"/>
        <v>0</v>
      </c>
      <c r="L268" s="185">
        <v>2050905</v>
      </c>
    </row>
    <row r="269" spans="1:12" s="170" customFormat="1" ht="20.25" customHeight="1">
      <c r="A269" s="192"/>
      <c r="B269" s="191" t="s">
        <v>541</v>
      </c>
      <c r="C269" s="175">
        <v>0</v>
      </c>
      <c r="D269" s="175"/>
      <c r="E269" s="175"/>
      <c r="F269" s="175"/>
      <c r="G269" s="175">
        <v>123</v>
      </c>
      <c r="H269" s="176">
        <f t="shared" si="16"/>
        <v>0</v>
      </c>
      <c r="I269" s="176">
        <f t="shared" si="17"/>
        <v>0</v>
      </c>
      <c r="J269" s="176">
        <f t="shared" si="18"/>
        <v>0</v>
      </c>
      <c r="K269" s="176">
        <f t="shared" si="19"/>
        <v>0</v>
      </c>
      <c r="L269" s="185">
        <v>2050999</v>
      </c>
    </row>
    <row r="270" spans="1:12" s="170" customFormat="1" ht="20.25" customHeight="1">
      <c r="A270" s="192"/>
      <c r="B270" s="191" t="s">
        <v>542</v>
      </c>
      <c r="C270" s="175">
        <v>0</v>
      </c>
      <c r="D270" s="175"/>
      <c r="E270" s="175"/>
      <c r="F270" s="175"/>
      <c r="G270" s="175"/>
      <c r="H270" s="176">
        <f t="shared" si="16"/>
        <v>0</v>
      </c>
      <c r="I270" s="176">
        <f t="shared" si="17"/>
        <v>0</v>
      </c>
      <c r="J270" s="176">
        <f t="shared" si="18"/>
        <v>0</v>
      </c>
      <c r="K270" s="176">
        <f t="shared" si="19"/>
        <v>0</v>
      </c>
      <c r="L270" s="185">
        <v>20599</v>
      </c>
    </row>
    <row r="271" spans="1:12" s="170" customFormat="1" ht="20.25" customHeight="1">
      <c r="A271" s="192"/>
      <c r="B271" s="191" t="s">
        <v>543</v>
      </c>
      <c r="C271" s="175">
        <v>0</v>
      </c>
      <c r="D271" s="175"/>
      <c r="E271" s="175"/>
      <c r="F271" s="175"/>
      <c r="G271" s="175"/>
      <c r="H271" s="176">
        <f t="shared" si="16"/>
        <v>0</v>
      </c>
      <c r="I271" s="176">
        <f t="shared" si="17"/>
        <v>0</v>
      </c>
      <c r="J271" s="176">
        <f t="shared" si="18"/>
        <v>0</v>
      </c>
      <c r="K271" s="176">
        <f t="shared" si="19"/>
        <v>0</v>
      </c>
      <c r="L271" s="185">
        <v>2059999</v>
      </c>
    </row>
    <row r="272" spans="1:12" s="170" customFormat="1" ht="20.25" customHeight="1">
      <c r="A272" s="190" t="s">
        <v>544</v>
      </c>
      <c r="B272" s="191" t="s">
        <v>313</v>
      </c>
      <c r="C272" s="175">
        <v>0</v>
      </c>
      <c r="D272" s="175">
        <v>1113</v>
      </c>
      <c r="E272" s="175"/>
      <c r="F272" s="175">
        <v>1081</v>
      </c>
      <c r="G272" s="175">
        <v>1481</v>
      </c>
      <c r="H272" s="176">
        <f t="shared" si="16"/>
        <v>0</v>
      </c>
      <c r="I272" s="176">
        <f t="shared" si="17"/>
        <v>1.3306379155435759</v>
      </c>
      <c r="J272" s="176">
        <f t="shared" si="18"/>
        <v>0</v>
      </c>
      <c r="K272" s="176">
        <f t="shared" si="19"/>
        <v>1.3700277520814061</v>
      </c>
      <c r="L272" s="185">
        <v>206</v>
      </c>
    </row>
    <row r="273" spans="1:12" s="170" customFormat="1" ht="20.25" customHeight="1">
      <c r="A273" s="192"/>
      <c r="B273" s="191" t="s">
        <v>545</v>
      </c>
      <c r="C273" s="175">
        <v>0</v>
      </c>
      <c r="D273" s="175">
        <v>120</v>
      </c>
      <c r="E273" s="175"/>
      <c r="F273" s="175">
        <v>118</v>
      </c>
      <c r="G273" s="175">
        <v>100</v>
      </c>
      <c r="H273" s="176">
        <f t="shared" si="16"/>
        <v>0</v>
      </c>
      <c r="I273" s="176">
        <f t="shared" si="17"/>
        <v>0.83333333333333337</v>
      </c>
      <c r="J273" s="176">
        <f t="shared" si="18"/>
        <v>0</v>
      </c>
      <c r="K273" s="176">
        <f t="shared" si="19"/>
        <v>0.84745762711864403</v>
      </c>
      <c r="L273" s="185">
        <v>20601</v>
      </c>
    </row>
    <row r="274" spans="1:12" s="170" customFormat="1" ht="20.25" customHeight="1">
      <c r="A274" s="192"/>
      <c r="B274" s="191" t="s">
        <v>362</v>
      </c>
      <c r="C274" s="175">
        <v>0</v>
      </c>
      <c r="D274" s="175">
        <v>110</v>
      </c>
      <c r="E274" s="175"/>
      <c r="F274" s="175">
        <v>110</v>
      </c>
      <c r="G274" s="175">
        <v>89</v>
      </c>
      <c r="H274" s="176">
        <f t="shared" si="16"/>
        <v>0</v>
      </c>
      <c r="I274" s="176">
        <f t="shared" si="17"/>
        <v>0.80909090909090908</v>
      </c>
      <c r="J274" s="176">
        <f t="shared" si="18"/>
        <v>0</v>
      </c>
      <c r="K274" s="176">
        <f t="shared" si="19"/>
        <v>0.80909090909090908</v>
      </c>
      <c r="L274" s="185">
        <v>2060101</v>
      </c>
    </row>
    <row r="275" spans="1:12" s="170" customFormat="1" ht="20.25" customHeight="1">
      <c r="A275" s="192"/>
      <c r="B275" s="191" t="s">
        <v>363</v>
      </c>
      <c r="C275" s="175">
        <v>0</v>
      </c>
      <c r="D275" s="175">
        <v>10</v>
      </c>
      <c r="E275" s="175"/>
      <c r="F275" s="175">
        <v>8</v>
      </c>
      <c r="G275" s="175">
        <v>11</v>
      </c>
      <c r="H275" s="176">
        <f t="shared" si="16"/>
        <v>0</v>
      </c>
      <c r="I275" s="176">
        <f t="shared" si="17"/>
        <v>1.1000000000000001</v>
      </c>
      <c r="J275" s="176">
        <f t="shared" si="18"/>
        <v>0</v>
      </c>
      <c r="K275" s="176">
        <f t="shared" si="19"/>
        <v>1.375</v>
      </c>
      <c r="L275" s="185">
        <v>2060102</v>
      </c>
    </row>
    <row r="276" spans="1:12" s="170" customFormat="1" ht="20.25" customHeight="1">
      <c r="A276" s="192"/>
      <c r="B276" s="191" t="s">
        <v>364</v>
      </c>
      <c r="C276" s="175">
        <v>0</v>
      </c>
      <c r="D276" s="175"/>
      <c r="E276" s="175"/>
      <c r="F276" s="175">
        <v>0</v>
      </c>
      <c r="G276" s="175"/>
      <c r="H276" s="176">
        <f t="shared" si="16"/>
        <v>0</v>
      </c>
      <c r="I276" s="176">
        <f t="shared" si="17"/>
        <v>0</v>
      </c>
      <c r="J276" s="176">
        <f t="shared" si="18"/>
        <v>0</v>
      </c>
      <c r="K276" s="176">
        <f t="shared" si="19"/>
        <v>0</v>
      </c>
      <c r="L276" s="185">
        <v>2060103</v>
      </c>
    </row>
    <row r="277" spans="1:12" s="170" customFormat="1" ht="20.25" customHeight="1">
      <c r="A277" s="192"/>
      <c r="B277" s="191" t="s">
        <v>546</v>
      </c>
      <c r="C277" s="175">
        <v>0</v>
      </c>
      <c r="D277" s="175"/>
      <c r="E277" s="175"/>
      <c r="F277" s="175">
        <v>0</v>
      </c>
      <c r="G277" s="175"/>
      <c r="H277" s="176">
        <f t="shared" si="16"/>
        <v>0</v>
      </c>
      <c r="I277" s="176">
        <f t="shared" si="17"/>
        <v>0</v>
      </c>
      <c r="J277" s="176">
        <f t="shared" si="18"/>
        <v>0</v>
      </c>
      <c r="K277" s="176">
        <f t="shared" si="19"/>
        <v>0</v>
      </c>
      <c r="L277" s="185">
        <v>2060199</v>
      </c>
    </row>
    <row r="278" spans="1:12" s="170" customFormat="1" ht="20.25" customHeight="1">
      <c r="A278" s="192"/>
      <c r="B278" s="191" t="s">
        <v>547</v>
      </c>
      <c r="C278" s="175">
        <v>0</v>
      </c>
      <c r="D278" s="175"/>
      <c r="E278" s="175"/>
      <c r="F278" s="175"/>
      <c r="G278" s="175"/>
      <c r="H278" s="176">
        <f t="shared" si="16"/>
        <v>0</v>
      </c>
      <c r="I278" s="176">
        <f t="shared" si="17"/>
        <v>0</v>
      </c>
      <c r="J278" s="176">
        <f t="shared" si="18"/>
        <v>0</v>
      </c>
      <c r="K278" s="176">
        <f t="shared" si="19"/>
        <v>0</v>
      </c>
      <c r="L278" s="185">
        <v>20602</v>
      </c>
    </row>
    <row r="279" spans="1:12" s="170" customFormat="1" ht="20.25" customHeight="1">
      <c r="A279" s="192"/>
      <c r="B279" s="191" t="s">
        <v>548</v>
      </c>
      <c r="C279" s="175">
        <v>0</v>
      </c>
      <c r="D279" s="175"/>
      <c r="E279" s="175"/>
      <c r="F279" s="175"/>
      <c r="G279" s="175"/>
      <c r="H279" s="176">
        <f t="shared" si="16"/>
        <v>0</v>
      </c>
      <c r="I279" s="176">
        <f t="shared" si="17"/>
        <v>0</v>
      </c>
      <c r="J279" s="176">
        <f t="shared" si="18"/>
        <v>0</v>
      </c>
      <c r="K279" s="176">
        <f t="shared" si="19"/>
        <v>0</v>
      </c>
      <c r="L279" s="185">
        <v>2060201</v>
      </c>
    </row>
    <row r="280" spans="1:12" s="170" customFormat="1" ht="20.25" customHeight="1">
      <c r="A280" s="192"/>
      <c r="B280" s="191" t="s">
        <v>549</v>
      </c>
      <c r="C280" s="175">
        <v>0</v>
      </c>
      <c r="D280" s="175"/>
      <c r="E280" s="175"/>
      <c r="F280" s="175"/>
      <c r="G280" s="175"/>
      <c r="H280" s="176">
        <f t="shared" si="16"/>
        <v>0</v>
      </c>
      <c r="I280" s="176">
        <f t="shared" si="17"/>
        <v>0</v>
      </c>
      <c r="J280" s="176">
        <f t="shared" si="18"/>
        <v>0</v>
      </c>
      <c r="K280" s="176">
        <f t="shared" si="19"/>
        <v>0</v>
      </c>
      <c r="L280" s="185">
        <v>2060203</v>
      </c>
    </row>
    <row r="281" spans="1:12" s="170" customFormat="1" ht="20.25" customHeight="1">
      <c r="A281" s="192"/>
      <c r="B281" s="191" t="s">
        <v>550</v>
      </c>
      <c r="C281" s="175">
        <v>0</v>
      </c>
      <c r="D281" s="175"/>
      <c r="E281" s="175"/>
      <c r="F281" s="175"/>
      <c r="G281" s="175"/>
      <c r="H281" s="176">
        <f t="shared" si="16"/>
        <v>0</v>
      </c>
      <c r="I281" s="176">
        <f t="shared" si="17"/>
        <v>0</v>
      </c>
      <c r="J281" s="176">
        <f t="shared" si="18"/>
        <v>0</v>
      </c>
      <c r="K281" s="176">
        <f t="shared" si="19"/>
        <v>0</v>
      </c>
      <c r="L281" s="185">
        <v>2060204</v>
      </c>
    </row>
    <row r="282" spans="1:12" s="170" customFormat="1" ht="20.25" customHeight="1">
      <c r="A282" s="192"/>
      <c r="B282" s="191" t="s">
        <v>551</v>
      </c>
      <c r="C282" s="175">
        <v>0</v>
      </c>
      <c r="D282" s="175"/>
      <c r="E282" s="175"/>
      <c r="F282" s="175"/>
      <c r="G282" s="175"/>
      <c r="H282" s="176">
        <f t="shared" si="16"/>
        <v>0</v>
      </c>
      <c r="I282" s="176">
        <f t="shared" si="17"/>
        <v>0</v>
      </c>
      <c r="J282" s="176">
        <f t="shared" si="18"/>
        <v>0</v>
      </c>
      <c r="K282" s="176">
        <f t="shared" si="19"/>
        <v>0</v>
      </c>
      <c r="L282" s="185">
        <v>2060205</v>
      </c>
    </row>
    <row r="283" spans="1:12" s="170" customFormat="1" ht="20.25" customHeight="1">
      <c r="A283" s="192"/>
      <c r="B283" s="191" t="s">
        <v>552</v>
      </c>
      <c r="C283" s="175">
        <v>0</v>
      </c>
      <c r="D283" s="175"/>
      <c r="E283" s="175"/>
      <c r="F283" s="175"/>
      <c r="G283" s="175"/>
      <c r="H283" s="176">
        <f t="shared" si="16"/>
        <v>0</v>
      </c>
      <c r="I283" s="176">
        <f t="shared" si="17"/>
        <v>0</v>
      </c>
      <c r="J283" s="176">
        <f t="shared" si="18"/>
        <v>0</v>
      </c>
      <c r="K283" s="176">
        <f t="shared" si="19"/>
        <v>0</v>
      </c>
      <c r="L283" s="185">
        <v>2060206</v>
      </c>
    </row>
    <row r="284" spans="1:12" s="170" customFormat="1" ht="20.25" customHeight="1">
      <c r="A284" s="192"/>
      <c r="B284" s="191" t="s">
        <v>553</v>
      </c>
      <c r="C284" s="175">
        <v>0</v>
      </c>
      <c r="D284" s="175"/>
      <c r="E284" s="175"/>
      <c r="F284" s="175"/>
      <c r="G284" s="175"/>
      <c r="H284" s="176">
        <f t="shared" si="16"/>
        <v>0</v>
      </c>
      <c r="I284" s="176">
        <f t="shared" si="17"/>
        <v>0</v>
      </c>
      <c r="J284" s="176">
        <f t="shared" si="18"/>
        <v>0</v>
      </c>
      <c r="K284" s="176">
        <f t="shared" si="19"/>
        <v>0</v>
      </c>
      <c r="L284" s="185">
        <v>2060207</v>
      </c>
    </row>
    <row r="285" spans="1:12" s="170" customFormat="1" ht="20.25" customHeight="1">
      <c r="A285" s="192"/>
      <c r="B285" s="191" t="s">
        <v>554</v>
      </c>
      <c r="C285" s="175">
        <v>0</v>
      </c>
      <c r="D285" s="175"/>
      <c r="E285" s="175"/>
      <c r="F285" s="175"/>
      <c r="G285" s="175"/>
      <c r="H285" s="176">
        <f t="shared" si="16"/>
        <v>0</v>
      </c>
      <c r="I285" s="176">
        <f t="shared" si="17"/>
        <v>0</v>
      </c>
      <c r="J285" s="176">
        <f t="shared" si="18"/>
        <v>0</v>
      </c>
      <c r="K285" s="176">
        <f t="shared" si="19"/>
        <v>0</v>
      </c>
      <c r="L285" s="185">
        <v>2060208</v>
      </c>
    </row>
    <row r="286" spans="1:12" s="170" customFormat="1" ht="20.25" customHeight="1">
      <c r="A286" s="192"/>
      <c r="B286" s="191" t="s">
        <v>555</v>
      </c>
      <c r="C286" s="175">
        <v>0</v>
      </c>
      <c r="D286" s="175"/>
      <c r="E286" s="175"/>
      <c r="F286" s="175"/>
      <c r="G286" s="175"/>
      <c r="H286" s="176">
        <f t="shared" si="16"/>
        <v>0</v>
      </c>
      <c r="I286" s="176">
        <f t="shared" si="17"/>
        <v>0</v>
      </c>
      <c r="J286" s="176">
        <f t="shared" si="18"/>
        <v>0</v>
      </c>
      <c r="K286" s="176">
        <f t="shared" si="19"/>
        <v>0</v>
      </c>
      <c r="L286" s="185">
        <v>2060299</v>
      </c>
    </row>
    <row r="287" spans="1:12" s="170" customFormat="1" ht="20.25" customHeight="1">
      <c r="A287" s="192"/>
      <c r="B287" s="191" t="s">
        <v>556</v>
      </c>
      <c r="C287" s="175">
        <v>0</v>
      </c>
      <c r="D287" s="175"/>
      <c r="E287" s="175"/>
      <c r="F287" s="175"/>
      <c r="G287" s="175"/>
      <c r="H287" s="176">
        <f t="shared" si="16"/>
        <v>0</v>
      </c>
      <c r="I287" s="176">
        <f t="shared" si="17"/>
        <v>0</v>
      </c>
      <c r="J287" s="176">
        <f t="shared" si="18"/>
        <v>0</v>
      </c>
      <c r="K287" s="176">
        <f t="shared" si="19"/>
        <v>0</v>
      </c>
      <c r="L287" s="185">
        <v>20603</v>
      </c>
    </row>
    <row r="288" spans="1:12" s="170" customFormat="1" ht="20.25" customHeight="1">
      <c r="A288" s="192"/>
      <c r="B288" s="191" t="s">
        <v>548</v>
      </c>
      <c r="C288" s="175">
        <v>0</v>
      </c>
      <c r="D288" s="175"/>
      <c r="E288" s="175"/>
      <c r="F288" s="175"/>
      <c r="G288" s="175"/>
      <c r="H288" s="176">
        <f t="shared" si="16"/>
        <v>0</v>
      </c>
      <c r="I288" s="176">
        <f t="shared" si="17"/>
        <v>0</v>
      </c>
      <c r="J288" s="176">
        <f t="shared" si="18"/>
        <v>0</v>
      </c>
      <c r="K288" s="176">
        <f t="shared" si="19"/>
        <v>0</v>
      </c>
      <c r="L288" s="185">
        <v>2060301</v>
      </c>
    </row>
    <row r="289" spans="1:12" s="170" customFormat="1" ht="20.25" customHeight="1">
      <c r="A289" s="192"/>
      <c r="B289" s="191" t="s">
        <v>557</v>
      </c>
      <c r="C289" s="175">
        <v>0</v>
      </c>
      <c r="D289" s="175"/>
      <c r="E289" s="175"/>
      <c r="F289" s="175"/>
      <c r="G289" s="175"/>
      <c r="H289" s="176">
        <f t="shared" si="16"/>
        <v>0</v>
      </c>
      <c r="I289" s="176">
        <f t="shared" si="17"/>
        <v>0</v>
      </c>
      <c r="J289" s="176">
        <f t="shared" si="18"/>
        <v>0</v>
      </c>
      <c r="K289" s="176">
        <f t="shared" si="19"/>
        <v>0</v>
      </c>
      <c r="L289" s="185">
        <v>2060302</v>
      </c>
    </row>
    <row r="290" spans="1:12" s="170" customFormat="1" ht="20.25" customHeight="1">
      <c r="A290" s="192"/>
      <c r="B290" s="191" t="s">
        <v>558</v>
      </c>
      <c r="C290" s="175">
        <v>0</v>
      </c>
      <c r="D290" s="175"/>
      <c r="E290" s="175"/>
      <c r="F290" s="175"/>
      <c r="G290" s="175"/>
      <c r="H290" s="176">
        <f t="shared" si="16"/>
        <v>0</v>
      </c>
      <c r="I290" s="176">
        <f t="shared" si="17"/>
        <v>0</v>
      </c>
      <c r="J290" s="176">
        <f t="shared" si="18"/>
        <v>0</v>
      </c>
      <c r="K290" s="176">
        <f t="shared" si="19"/>
        <v>0</v>
      </c>
      <c r="L290" s="185">
        <v>2060303</v>
      </c>
    </row>
    <row r="291" spans="1:12" s="170" customFormat="1" ht="20.25" customHeight="1">
      <c r="A291" s="192"/>
      <c r="B291" s="191" t="s">
        <v>559</v>
      </c>
      <c r="C291" s="175">
        <v>0</v>
      </c>
      <c r="D291" s="175"/>
      <c r="E291" s="175"/>
      <c r="F291" s="175"/>
      <c r="G291" s="175"/>
      <c r="H291" s="176">
        <f t="shared" si="16"/>
        <v>0</v>
      </c>
      <c r="I291" s="176">
        <f t="shared" si="17"/>
        <v>0</v>
      </c>
      <c r="J291" s="176">
        <f t="shared" si="18"/>
        <v>0</v>
      </c>
      <c r="K291" s="176">
        <f t="shared" si="19"/>
        <v>0</v>
      </c>
      <c r="L291" s="185">
        <v>2060304</v>
      </c>
    </row>
    <row r="292" spans="1:12" s="170" customFormat="1" ht="20.25" customHeight="1">
      <c r="A292" s="192"/>
      <c r="B292" s="191" t="s">
        <v>560</v>
      </c>
      <c r="C292" s="175">
        <v>0</v>
      </c>
      <c r="D292" s="175"/>
      <c r="E292" s="175"/>
      <c r="F292" s="175"/>
      <c r="G292" s="175"/>
      <c r="H292" s="176">
        <f t="shared" si="16"/>
        <v>0</v>
      </c>
      <c r="I292" s="176">
        <f t="shared" si="17"/>
        <v>0</v>
      </c>
      <c r="J292" s="176">
        <f t="shared" si="18"/>
        <v>0</v>
      </c>
      <c r="K292" s="176">
        <f t="shared" si="19"/>
        <v>0</v>
      </c>
      <c r="L292" s="185">
        <v>2060399</v>
      </c>
    </row>
    <row r="293" spans="1:12" s="170" customFormat="1" ht="20.25" customHeight="1">
      <c r="A293" s="192"/>
      <c r="B293" s="191" t="s">
        <v>561</v>
      </c>
      <c r="C293" s="175">
        <v>0</v>
      </c>
      <c r="D293" s="175">
        <v>100</v>
      </c>
      <c r="E293" s="175"/>
      <c r="F293" s="175">
        <v>100</v>
      </c>
      <c r="G293" s="175">
        <v>96</v>
      </c>
      <c r="H293" s="176">
        <f t="shared" si="16"/>
        <v>0</v>
      </c>
      <c r="I293" s="176">
        <f t="shared" si="17"/>
        <v>0.96</v>
      </c>
      <c r="J293" s="176">
        <f t="shared" si="18"/>
        <v>0</v>
      </c>
      <c r="K293" s="176">
        <f t="shared" si="19"/>
        <v>0.96</v>
      </c>
      <c r="L293" s="185">
        <v>20604</v>
      </c>
    </row>
    <row r="294" spans="1:12" s="170" customFormat="1" ht="20.25" customHeight="1">
      <c r="A294" s="192"/>
      <c r="B294" s="191" t="s">
        <v>548</v>
      </c>
      <c r="C294" s="175">
        <v>0</v>
      </c>
      <c r="D294" s="175"/>
      <c r="E294" s="175"/>
      <c r="F294" s="175">
        <v>0</v>
      </c>
      <c r="G294" s="175">
        <v>0</v>
      </c>
      <c r="H294" s="176">
        <f t="shared" si="16"/>
        <v>0</v>
      </c>
      <c r="I294" s="176">
        <f t="shared" si="17"/>
        <v>0</v>
      </c>
      <c r="J294" s="176">
        <f t="shared" si="18"/>
        <v>0</v>
      </c>
      <c r="K294" s="176">
        <f t="shared" si="19"/>
        <v>0</v>
      </c>
      <c r="L294" s="185">
        <v>2060401</v>
      </c>
    </row>
    <row r="295" spans="1:12" s="170" customFormat="1" ht="20.25" customHeight="1">
      <c r="A295" s="192"/>
      <c r="B295" s="191" t="s">
        <v>562</v>
      </c>
      <c r="C295" s="175">
        <v>0</v>
      </c>
      <c r="D295" s="175">
        <v>55</v>
      </c>
      <c r="E295" s="175"/>
      <c r="F295" s="175">
        <v>55</v>
      </c>
      <c r="G295" s="175">
        <v>47</v>
      </c>
      <c r="H295" s="176">
        <f t="shared" si="16"/>
        <v>0</v>
      </c>
      <c r="I295" s="176">
        <f t="shared" si="17"/>
        <v>0.8545454545454545</v>
      </c>
      <c r="J295" s="176">
        <f t="shared" si="18"/>
        <v>0</v>
      </c>
      <c r="K295" s="176">
        <f t="shared" si="19"/>
        <v>0.8545454545454545</v>
      </c>
      <c r="L295" s="185">
        <v>2060404</v>
      </c>
    </row>
    <row r="296" spans="1:12" s="170" customFormat="1" ht="20.25" customHeight="1">
      <c r="A296" s="192"/>
      <c r="B296" s="191" t="s">
        <v>563</v>
      </c>
      <c r="C296" s="175">
        <v>0</v>
      </c>
      <c r="D296" s="175">
        <v>0</v>
      </c>
      <c r="E296" s="175"/>
      <c r="F296" s="175">
        <v>0</v>
      </c>
      <c r="G296" s="175">
        <v>0</v>
      </c>
      <c r="H296" s="176">
        <f t="shared" si="16"/>
        <v>0</v>
      </c>
      <c r="I296" s="176">
        <f t="shared" si="17"/>
        <v>0</v>
      </c>
      <c r="J296" s="176">
        <f t="shared" si="18"/>
        <v>0</v>
      </c>
      <c r="K296" s="176">
        <f t="shared" si="19"/>
        <v>0</v>
      </c>
      <c r="L296" s="185">
        <v>2060405</v>
      </c>
    </row>
    <row r="297" spans="1:12" s="170" customFormat="1" ht="20.25" customHeight="1">
      <c r="A297" s="192"/>
      <c r="B297" s="191" t="s">
        <v>564</v>
      </c>
      <c r="C297" s="175">
        <v>0</v>
      </c>
      <c r="D297" s="175">
        <v>45</v>
      </c>
      <c r="E297" s="175"/>
      <c r="F297" s="175">
        <v>45</v>
      </c>
      <c r="G297" s="175">
        <v>49</v>
      </c>
      <c r="H297" s="176">
        <f t="shared" si="16"/>
        <v>0</v>
      </c>
      <c r="I297" s="176">
        <f t="shared" si="17"/>
        <v>1.0888888888888888</v>
      </c>
      <c r="J297" s="176">
        <f t="shared" si="18"/>
        <v>0</v>
      </c>
      <c r="K297" s="176">
        <f t="shared" si="19"/>
        <v>1.0888888888888888</v>
      </c>
      <c r="L297" s="185">
        <v>2060499</v>
      </c>
    </row>
    <row r="298" spans="1:12" s="170" customFormat="1" ht="20.25" customHeight="1">
      <c r="A298" s="192"/>
      <c r="B298" s="191" t="s">
        <v>565</v>
      </c>
      <c r="C298" s="175">
        <v>0</v>
      </c>
      <c r="D298" s="175"/>
      <c r="E298" s="175"/>
      <c r="F298" s="175"/>
      <c r="G298" s="175"/>
      <c r="H298" s="176">
        <f t="shared" si="16"/>
        <v>0</v>
      </c>
      <c r="I298" s="176">
        <f t="shared" si="17"/>
        <v>0</v>
      </c>
      <c r="J298" s="176">
        <f t="shared" si="18"/>
        <v>0</v>
      </c>
      <c r="K298" s="176">
        <f t="shared" si="19"/>
        <v>0</v>
      </c>
      <c r="L298" s="185">
        <v>20605</v>
      </c>
    </row>
    <row r="299" spans="1:12" s="170" customFormat="1" ht="20.25" customHeight="1">
      <c r="A299" s="192"/>
      <c r="B299" s="191" t="s">
        <v>548</v>
      </c>
      <c r="C299" s="175">
        <v>0</v>
      </c>
      <c r="D299" s="175"/>
      <c r="E299" s="175"/>
      <c r="F299" s="175"/>
      <c r="G299" s="175"/>
      <c r="H299" s="176">
        <f t="shared" si="16"/>
        <v>0</v>
      </c>
      <c r="I299" s="176">
        <f t="shared" si="17"/>
        <v>0</v>
      </c>
      <c r="J299" s="176">
        <f t="shared" si="18"/>
        <v>0</v>
      </c>
      <c r="K299" s="176">
        <f t="shared" si="19"/>
        <v>0</v>
      </c>
      <c r="L299" s="185">
        <v>2060501</v>
      </c>
    </row>
    <row r="300" spans="1:12" s="170" customFormat="1" ht="20.25" customHeight="1">
      <c r="A300" s="192"/>
      <c r="B300" s="191" t="s">
        <v>566</v>
      </c>
      <c r="C300" s="175">
        <v>0</v>
      </c>
      <c r="D300" s="175"/>
      <c r="E300" s="175"/>
      <c r="F300" s="175"/>
      <c r="G300" s="175"/>
      <c r="H300" s="176">
        <f t="shared" si="16"/>
        <v>0</v>
      </c>
      <c r="I300" s="176">
        <f t="shared" si="17"/>
        <v>0</v>
      </c>
      <c r="J300" s="176">
        <f t="shared" si="18"/>
        <v>0</v>
      </c>
      <c r="K300" s="176">
        <f t="shared" si="19"/>
        <v>0</v>
      </c>
      <c r="L300" s="185">
        <v>2060502</v>
      </c>
    </row>
    <row r="301" spans="1:12" s="170" customFormat="1" ht="20.25" customHeight="1">
      <c r="A301" s="192"/>
      <c r="B301" s="191" t="s">
        <v>567</v>
      </c>
      <c r="C301" s="175">
        <v>0</v>
      </c>
      <c r="D301" s="175"/>
      <c r="E301" s="175"/>
      <c r="F301" s="175"/>
      <c r="G301" s="175"/>
      <c r="H301" s="176">
        <f t="shared" si="16"/>
        <v>0</v>
      </c>
      <c r="I301" s="176">
        <f t="shared" si="17"/>
        <v>0</v>
      </c>
      <c r="J301" s="176">
        <f t="shared" si="18"/>
        <v>0</v>
      </c>
      <c r="K301" s="176">
        <f t="shared" si="19"/>
        <v>0</v>
      </c>
      <c r="L301" s="185">
        <v>2060503</v>
      </c>
    </row>
    <row r="302" spans="1:12" s="170" customFormat="1" ht="20.25" customHeight="1">
      <c r="A302" s="192"/>
      <c r="B302" s="191" t="s">
        <v>568</v>
      </c>
      <c r="C302" s="175">
        <v>0</v>
      </c>
      <c r="D302" s="175"/>
      <c r="E302" s="175"/>
      <c r="F302" s="175"/>
      <c r="G302" s="175"/>
      <c r="H302" s="176">
        <f t="shared" si="16"/>
        <v>0</v>
      </c>
      <c r="I302" s="176">
        <f t="shared" si="17"/>
        <v>0</v>
      </c>
      <c r="J302" s="176">
        <f t="shared" si="18"/>
        <v>0</v>
      </c>
      <c r="K302" s="176">
        <f t="shared" si="19"/>
        <v>0</v>
      </c>
      <c r="L302" s="185">
        <v>2060599</v>
      </c>
    </row>
    <row r="303" spans="1:12" s="170" customFormat="1" ht="20.25" customHeight="1">
      <c r="A303" s="192"/>
      <c r="B303" s="191" t="s">
        <v>569</v>
      </c>
      <c r="C303" s="175">
        <v>0</v>
      </c>
      <c r="D303" s="175"/>
      <c r="E303" s="175"/>
      <c r="F303" s="175"/>
      <c r="G303" s="175"/>
      <c r="H303" s="176">
        <f t="shared" si="16"/>
        <v>0</v>
      </c>
      <c r="I303" s="176">
        <f t="shared" si="17"/>
        <v>0</v>
      </c>
      <c r="J303" s="176">
        <f t="shared" si="18"/>
        <v>0</v>
      </c>
      <c r="K303" s="176">
        <f t="shared" si="19"/>
        <v>0</v>
      </c>
      <c r="L303" s="185">
        <v>20606</v>
      </c>
    </row>
    <row r="304" spans="1:12" s="170" customFormat="1" ht="20.25" customHeight="1">
      <c r="A304" s="192"/>
      <c r="B304" s="191" t="s">
        <v>570</v>
      </c>
      <c r="C304" s="175">
        <v>0</v>
      </c>
      <c r="D304" s="175"/>
      <c r="E304" s="175"/>
      <c r="F304" s="175"/>
      <c r="G304" s="175"/>
      <c r="H304" s="176">
        <f t="shared" si="16"/>
        <v>0</v>
      </c>
      <c r="I304" s="176">
        <f t="shared" si="17"/>
        <v>0</v>
      </c>
      <c r="J304" s="176">
        <f t="shared" si="18"/>
        <v>0</v>
      </c>
      <c r="K304" s="176">
        <f t="shared" si="19"/>
        <v>0</v>
      </c>
      <c r="L304" s="185">
        <v>2060601</v>
      </c>
    </row>
    <row r="305" spans="1:12" s="170" customFormat="1" ht="20.25" customHeight="1">
      <c r="A305" s="192"/>
      <c r="B305" s="191" t="s">
        <v>571</v>
      </c>
      <c r="C305" s="175">
        <v>0</v>
      </c>
      <c r="D305" s="175"/>
      <c r="E305" s="175"/>
      <c r="F305" s="175"/>
      <c r="G305" s="175"/>
      <c r="H305" s="176">
        <f t="shared" si="16"/>
        <v>0</v>
      </c>
      <c r="I305" s="176">
        <f t="shared" si="17"/>
        <v>0</v>
      </c>
      <c r="J305" s="176">
        <f t="shared" si="18"/>
        <v>0</v>
      </c>
      <c r="K305" s="176">
        <f t="shared" si="19"/>
        <v>0</v>
      </c>
      <c r="L305" s="185">
        <v>2060602</v>
      </c>
    </row>
    <row r="306" spans="1:12" s="170" customFormat="1" ht="20.25" customHeight="1">
      <c r="A306" s="192"/>
      <c r="B306" s="191" t="s">
        <v>572</v>
      </c>
      <c r="C306" s="175">
        <v>0</v>
      </c>
      <c r="D306" s="175"/>
      <c r="E306" s="175"/>
      <c r="F306" s="175"/>
      <c r="G306" s="175"/>
      <c r="H306" s="176">
        <f t="shared" si="16"/>
        <v>0</v>
      </c>
      <c r="I306" s="176">
        <f t="shared" si="17"/>
        <v>0</v>
      </c>
      <c r="J306" s="176">
        <f t="shared" si="18"/>
        <v>0</v>
      </c>
      <c r="K306" s="176">
        <f t="shared" si="19"/>
        <v>0</v>
      </c>
      <c r="L306" s="185">
        <v>2060603</v>
      </c>
    </row>
    <row r="307" spans="1:12" s="170" customFormat="1" ht="20.25" customHeight="1">
      <c r="A307" s="192"/>
      <c r="B307" s="191" t="s">
        <v>573</v>
      </c>
      <c r="C307" s="175">
        <v>0</v>
      </c>
      <c r="D307" s="175"/>
      <c r="E307" s="175"/>
      <c r="F307" s="175"/>
      <c r="G307" s="175"/>
      <c r="H307" s="176">
        <f t="shared" si="16"/>
        <v>0</v>
      </c>
      <c r="I307" s="176">
        <f t="shared" si="17"/>
        <v>0</v>
      </c>
      <c r="J307" s="176">
        <f t="shared" si="18"/>
        <v>0</v>
      </c>
      <c r="K307" s="176">
        <f t="shared" si="19"/>
        <v>0</v>
      </c>
      <c r="L307" s="185">
        <v>2060699</v>
      </c>
    </row>
    <row r="308" spans="1:12" s="170" customFormat="1" ht="20.25" customHeight="1">
      <c r="A308" s="192"/>
      <c r="B308" s="191" t="s">
        <v>574</v>
      </c>
      <c r="C308" s="175">
        <v>0</v>
      </c>
      <c r="D308" s="175">
        <v>120</v>
      </c>
      <c r="E308" s="175"/>
      <c r="F308" s="175">
        <v>124</v>
      </c>
      <c r="G308" s="175">
        <v>30</v>
      </c>
      <c r="H308" s="176">
        <f t="shared" si="16"/>
        <v>0</v>
      </c>
      <c r="I308" s="176">
        <f t="shared" si="17"/>
        <v>0.25</v>
      </c>
      <c r="J308" s="176">
        <f t="shared" si="18"/>
        <v>0</v>
      </c>
      <c r="K308" s="176">
        <f t="shared" si="19"/>
        <v>0.24193548387096775</v>
      </c>
      <c r="L308" s="185">
        <v>20607</v>
      </c>
    </row>
    <row r="309" spans="1:12" s="170" customFormat="1" ht="20.25" customHeight="1">
      <c r="A309" s="192"/>
      <c r="B309" s="191" t="s">
        <v>548</v>
      </c>
      <c r="C309" s="175">
        <v>0</v>
      </c>
      <c r="D309" s="175"/>
      <c r="E309" s="175"/>
      <c r="F309" s="175">
        <v>0</v>
      </c>
      <c r="G309" s="175"/>
      <c r="H309" s="176">
        <f t="shared" si="16"/>
        <v>0</v>
      </c>
      <c r="I309" s="176">
        <f t="shared" si="17"/>
        <v>0</v>
      </c>
      <c r="J309" s="176">
        <f t="shared" si="18"/>
        <v>0</v>
      </c>
      <c r="K309" s="176">
        <f t="shared" si="19"/>
        <v>0</v>
      </c>
      <c r="L309" s="185">
        <v>2060701</v>
      </c>
    </row>
    <row r="310" spans="1:12" s="170" customFormat="1" ht="20.25" customHeight="1">
      <c r="A310" s="192"/>
      <c r="B310" s="191" t="s">
        <v>575</v>
      </c>
      <c r="C310" s="175">
        <v>0</v>
      </c>
      <c r="D310" s="175">
        <v>120</v>
      </c>
      <c r="E310" s="175"/>
      <c r="F310" s="175">
        <v>124</v>
      </c>
      <c r="G310" s="175">
        <v>30</v>
      </c>
      <c r="H310" s="176">
        <f t="shared" si="16"/>
        <v>0</v>
      </c>
      <c r="I310" s="176">
        <f t="shared" si="17"/>
        <v>0.25</v>
      </c>
      <c r="J310" s="176">
        <f t="shared" si="18"/>
        <v>0</v>
      </c>
      <c r="K310" s="176">
        <f t="shared" si="19"/>
        <v>0.24193548387096775</v>
      </c>
      <c r="L310" s="185">
        <v>2060702</v>
      </c>
    </row>
    <row r="311" spans="1:12" s="170" customFormat="1" ht="20.25" customHeight="1">
      <c r="A311" s="192"/>
      <c r="B311" s="191" t="s">
        <v>576</v>
      </c>
      <c r="C311" s="175">
        <v>0</v>
      </c>
      <c r="D311" s="175"/>
      <c r="E311" s="175"/>
      <c r="F311" s="175">
        <v>0</v>
      </c>
      <c r="G311" s="175"/>
      <c r="H311" s="176">
        <f t="shared" si="16"/>
        <v>0</v>
      </c>
      <c r="I311" s="176">
        <f t="shared" si="17"/>
        <v>0</v>
      </c>
      <c r="J311" s="176">
        <f t="shared" si="18"/>
        <v>0</v>
      </c>
      <c r="K311" s="176">
        <f t="shared" si="19"/>
        <v>0</v>
      </c>
      <c r="L311" s="185">
        <v>2060703</v>
      </c>
    </row>
    <row r="312" spans="1:12" s="170" customFormat="1" ht="20.25" customHeight="1">
      <c r="A312" s="192"/>
      <c r="B312" s="191" t="s">
        <v>577</v>
      </c>
      <c r="C312" s="175">
        <v>0</v>
      </c>
      <c r="D312" s="175"/>
      <c r="E312" s="175"/>
      <c r="F312" s="175">
        <v>0</v>
      </c>
      <c r="G312" s="175"/>
      <c r="H312" s="176">
        <f t="shared" si="16"/>
        <v>0</v>
      </c>
      <c r="I312" s="176">
        <f t="shared" si="17"/>
        <v>0</v>
      </c>
      <c r="J312" s="176">
        <f t="shared" si="18"/>
        <v>0</v>
      </c>
      <c r="K312" s="176">
        <f t="shared" si="19"/>
        <v>0</v>
      </c>
      <c r="L312" s="185">
        <v>2060704</v>
      </c>
    </row>
    <row r="313" spans="1:12" s="170" customFormat="1" ht="20.25" customHeight="1">
      <c r="A313" s="192"/>
      <c r="B313" s="191" t="s">
        <v>578</v>
      </c>
      <c r="C313" s="175">
        <v>0</v>
      </c>
      <c r="D313" s="175"/>
      <c r="E313" s="175"/>
      <c r="F313" s="175">
        <v>0</v>
      </c>
      <c r="G313" s="175"/>
      <c r="H313" s="176">
        <f t="shared" si="16"/>
        <v>0</v>
      </c>
      <c r="I313" s="176">
        <f t="shared" si="17"/>
        <v>0</v>
      </c>
      <c r="J313" s="176">
        <f t="shared" si="18"/>
        <v>0</v>
      </c>
      <c r="K313" s="176">
        <f t="shared" si="19"/>
        <v>0</v>
      </c>
      <c r="L313" s="185">
        <v>2060705</v>
      </c>
    </row>
    <row r="314" spans="1:12" s="170" customFormat="1" ht="20.25" customHeight="1">
      <c r="A314" s="192"/>
      <c r="B314" s="191" t="s">
        <v>579</v>
      </c>
      <c r="C314" s="175">
        <v>0</v>
      </c>
      <c r="D314" s="175"/>
      <c r="E314" s="175"/>
      <c r="F314" s="175">
        <v>0</v>
      </c>
      <c r="G314" s="175"/>
      <c r="H314" s="176">
        <f t="shared" si="16"/>
        <v>0</v>
      </c>
      <c r="I314" s="176">
        <f t="shared" si="17"/>
        <v>0</v>
      </c>
      <c r="J314" s="176">
        <f t="shared" si="18"/>
        <v>0</v>
      </c>
      <c r="K314" s="176">
        <f t="shared" si="19"/>
        <v>0</v>
      </c>
      <c r="L314" s="185">
        <v>2060799</v>
      </c>
    </row>
    <row r="315" spans="1:12" s="170" customFormat="1" ht="20.25" customHeight="1">
      <c r="A315" s="192"/>
      <c r="B315" s="191" t="s">
        <v>580</v>
      </c>
      <c r="C315" s="175">
        <v>0</v>
      </c>
      <c r="D315" s="175"/>
      <c r="E315" s="175"/>
      <c r="F315" s="175"/>
      <c r="G315" s="175"/>
      <c r="H315" s="176">
        <f t="shared" si="16"/>
        <v>0</v>
      </c>
      <c r="I315" s="176">
        <f t="shared" si="17"/>
        <v>0</v>
      </c>
      <c r="J315" s="176">
        <f t="shared" si="18"/>
        <v>0</v>
      </c>
      <c r="K315" s="176">
        <f t="shared" si="19"/>
        <v>0</v>
      </c>
      <c r="L315" s="185">
        <v>20608</v>
      </c>
    </row>
    <row r="316" spans="1:12" s="170" customFormat="1" ht="20.25" customHeight="1">
      <c r="A316" s="192"/>
      <c r="B316" s="191" t="s">
        <v>581</v>
      </c>
      <c r="C316" s="175">
        <v>0</v>
      </c>
      <c r="D316" s="175"/>
      <c r="E316" s="175"/>
      <c r="F316" s="175"/>
      <c r="G316" s="175"/>
      <c r="H316" s="176">
        <f t="shared" si="16"/>
        <v>0</v>
      </c>
      <c r="I316" s="176">
        <f t="shared" si="17"/>
        <v>0</v>
      </c>
      <c r="J316" s="176">
        <f t="shared" si="18"/>
        <v>0</v>
      </c>
      <c r="K316" s="176">
        <f t="shared" si="19"/>
        <v>0</v>
      </c>
      <c r="L316" s="185">
        <v>2060801</v>
      </c>
    </row>
    <row r="317" spans="1:12" s="170" customFormat="1" ht="20.25" customHeight="1">
      <c r="A317" s="192"/>
      <c r="B317" s="191" t="s">
        <v>582</v>
      </c>
      <c r="C317" s="175">
        <v>0</v>
      </c>
      <c r="D317" s="175"/>
      <c r="E317" s="175"/>
      <c r="F317" s="175"/>
      <c r="G317" s="175"/>
      <c r="H317" s="176">
        <f t="shared" si="16"/>
        <v>0</v>
      </c>
      <c r="I317" s="176">
        <f t="shared" si="17"/>
        <v>0</v>
      </c>
      <c r="J317" s="176">
        <f t="shared" si="18"/>
        <v>0</v>
      </c>
      <c r="K317" s="176">
        <f t="shared" si="19"/>
        <v>0</v>
      </c>
      <c r="L317" s="185">
        <v>2060802</v>
      </c>
    </row>
    <row r="318" spans="1:12" s="170" customFormat="1" ht="20.25" customHeight="1">
      <c r="A318" s="192"/>
      <c r="B318" s="191" t="s">
        <v>583</v>
      </c>
      <c r="C318" s="175">
        <v>0</v>
      </c>
      <c r="D318" s="175"/>
      <c r="E318" s="175"/>
      <c r="F318" s="175"/>
      <c r="G318" s="175"/>
      <c r="H318" s="176">
        <f t="shared" si="16"/>
        <v>0</v>
      </c>
      <c r="I318" s="176">
        <f t="shared" si="17"/>
        <v>0</v>
      </c>
      <c r="J318" s="176">
        <f t="shared" si="18"/>
        <v>0</v>
      </c>
      <c r="K318" s="176">
        <f t="shared" si="19"/>
        <v>0</v>
      </c>
      <c r="L318" s="185">
        <v>2060899</v>
      </c>
    </row>
    <row r="319" spans="1:12" s="170" customFormat="1" ht="20.25" customHeight="1">
      <c r="A319" s="192"/>
      <c r="B319" s="191" t="s">
        <v>584</v>
      </c>
      <c r="C319" s="175">
        <v>0</v>
      </c>
      <c r="D319" s="175"/>
      <c r="E319" s="175"/>
      <c r="F319" s="175"/>
      <c r="G319" s="175"/>
      <c r="H319" s="176">
        <f t="shared" si="16"/>
        <v>0</v>
      </c>
      <c r="I319" s="176">
        <f t="shared" si="17"/>
        <v>0</v>
      </c>
      <c r="J319" s="176">
        <f t="shared" si="18"/>
        <v>0</v>
      </c>
      <c r="K319" s="176">
        <f t="shared" si="19"/>
        <v>0</v>
      </c>
      <c r="L319" s="185">
        <v>20609</v>
      </c>
    </row>
    <row r="320" spans="1:12" s="170" customFormat="1" ht="20.25" customHeight="1">
      <c r="A320" s="192"/>
      <c r="B320" s="191" t="s">
        <v>585</v>
      </c>
      <c r="C320" s="175">
        <v>0</v>
      </c>
      <c r="D320" s="175"/>
      <c r="E320" s="175"/>
      <c r="F320" s="175"/>
      <c r="G320" s="175"/>
      <c r="H320" s="176">
        <f t="shared" si="16"/>
        <v>0</v>
      </c>
      <c r="I320" s="176">
        <f t="shared" si="17"/>
        <v>0</v>
      </c>
      <c r="J320" s="176">
        <f t="shared" si="18"/>
        <v>0</v>
      </c>
      <c r="K320" s="176">
        <f t="shared" si="19"/>
        <v>0</v>
      </c>
      <c r="L320" s="185">
        <v>2060901</v>
      </c>
    </row>
    <row r="321" spans="1:12" s="170" customFormat="1" ht="20.25" customHeight="1">
      <c r="A321" s="192"/>
      <c r="B321" s="191" t="s">
        <v>586</v>
      </c>
      <c r="C321" s="175">
        <v>0</v>
      </c>
      <c r="D321" s="175"/>
      <c r="E321" s="175"/>
      <c r="F321" s="175"/>
      <c r="G321" s="175"/>
      <c r="H321" s="176">
        <f t="shared" si="16"/>
        <v>0</v>
      </c>
      <c r="I321" s="176">
        <f t="shared" si="17"/>
        <v>0</v>
      </c>
      <c r="J321" s="176">
        <f t="shared" si="18"/>
        <v>0</v>
      </c>
      <c r="K321" s="176">
        <f t="shared" si="19"/>
        <v>0</v>
      </c>
      <c r="L321" s="185">
        <v>2060902</v>
      </c>
    </row>
    <row r="322" spans="1:12" s="170" customFormat="1" ht="20.25" customHeight="1">
      <c r="A322" s="192"/>
      <c r="B322" s="191" t="s">
        <v>587</v>
      </c>
      <c r="C322" s="175">
        <v>0</v>
      </c>
      <c r="D322" s="175"/>
      <c r="E322" s="175"/>
      <c r="F322" s="175"/>
      <c r="G322" s="175"/>
      <c r="H322" s="176">
        <f t="shared" si="16"/>
        <v>0</v>
      </c>
      <c r="I322" s="176">
        <f t="shared" si="17"/>
        <v>0</v>
      </c>
      <c r="J322" s="176">
        <f t="shared" si="18"/>
        <v>0</v>
      </c>
      <c r="K322" s="176">
        <f t="shared" si="19"/>
        <v>0</v>
      </c>
      <c r="L322" s="185">
        <v>2060999</v>
      </c>
    </row>
    <row r="323" spans="1:12" s="170" customFormat="1" ht="20.25" customHeight="1">
      <c r="A323" s="192"/>
      <c r="B323" s="191" t="s">
        <v>588</v>
      </c>
      <c r="C323" s="175">
        <v>0</v>
      </c>
      <c r="D323" s="175">
        <v>773</v>
      </c>
      <c r="E323" s="175"/>
      <c r="F323" s="175">
        <v>739</v>
      </c>
      <c r="G323" s="175">
        <v>1255</v>
      </c>
      <c r="H323" s="176">
        <f t="shared" si="16"/>
        <v>0</v>
      </c>
      <c r="I323" s="176">
        <f t="shared" si="17"/>
        <v>1.6235446313065978</v>
      </c>
      <c r="J323" s="176">
        <f t="shared" si="18"/>
        <v>0</v>
      </c>
      <c r="K323" s="176">
        <f t="shared" si="19"/>
        <v>1.6982408660351827</v>
      </c>
      <c r="L323" s="185">
        <v>20699</v>
      </c>
    </row>
    <row r="324" spans="1:12" s="170" customFormat="1" ht="20.25" customHeight="1">
      <c r="A324" s="192"/>
      <c r="B324" s="191" t="s">
        <v>589</v>
      </c>
      <c r="C324" s="175">
        <v>0</v>
      </c>
      <c r="D324" s="175"/>
      <c r="E324" s="175"/>
      <c r="F324" s="175">
        <v>0</v>
      </c>
      <c r="G324" s="175">
        <v>0</v>
      </c>
      <c r="H324" s="176">
        <f t="shared" si="16"/>
        <v>0</v>
      </c>
      <c r="I324" s="176">
        <f t="shared" si="17"/>
        <v>0</v>
      </c>
      <c r="J324" s="176">
        <f t="shared" si="18"/>
        <v>0</v>
      </c>
      <c r="K324" s="176">
        <f t="shared" si="19"/>
        <v>0</v>
      </c>
      <c r="L324" s="185">
        <v>2069901</v>
      </c>
    </row>
    <row r="325" spans="1:12" s="170" customFormat="1" ht="20.25" customHeight="1">
      <c r="A325" s="192"/>
      <c r="B325" s="191" t="s">
        <v>590</v>
      </c>
      <c r="C325" s="175">
        <v>0</v>
      </c>
      <c r="D325" s="175"/>
      <c r="E325" s="175"/>
      <c r="F325" s="175">
        <v>0</v>
      </c>
      <c r="G325" s="175">
        <v>0</v>
      </c>
      <c r="H325" s="176">
        <f t="shared" si="16"/>
        <v>0</v>
      </c>
      <c r="I325" s="176">
        <f t="shared" si="17"/>
        <v>0</v>
      </c>
      <c r="J325" s="176">
        <f t="shared" si="18"/>
        <v>0</v>
      </c>
      <c r="K325" s="176">
        <f t="shared" si="19"/>
        <v>0</v>
      </c>
      <c r="L325" s="185">
        <v>2069902</v>
      </c>
    </row>
    <row r="326" spans="1:12" s="170" customFormat="1" ht="20.25" customHeight="1">
      <c r="A326" s="192"/>
      <c r="B326" s="191" t="s">
        <v>591</v>
      </c>
      <c r="C326" s="175">
        <v>0</v>
      </c>
      <c r="D326" s="175"/>
      <c r="E326" s="175"/>
      <c r="F326" s="175">
        <v>0</v>
      </c>
      <c r="G326" s="175">
        <v>0</v>
      </c>
      <c r="H326" s="176">
        <f t="shared" si="16"/>
        <v>0</v>
      </c>
      <c r="I326" s="176">
        <f t="shared" si="17"/>
        <v>0</v>
      </c>
      <c r="J326" s="176">
        <f t="shared" si="18"/>
        <v>0</v>
      </c>
      <c r="K326" s="176">
        <f t="shared" si="19"/>
        <v>0</v>
      </c>
      <c r="L326" s="185">
        <v>2069903</v>
      </c>
    </row>
    <row r="327" spans="1:12" s="170" customFormat="1" ht="20.25" customHeight="1">
      <c r="A327" s="192"/>
      <c r="B327" s="191" t="s">
        <v>592</v>
      </c>
      <c r="C327" s="175">
        <v>0</v>
      </c>
      <c r="D327" s="175">
        <v>773</v>
      </c>
      <c r="E327" s="175"/>
      <c r="F327" s="175">
        <v>739</v>
      </c>
      <c r="G327" s="175">
        <v>1255</v>
      </c>
      <c r="H327" s="176">
        <f t="shared" si="16"/>
        <v>0</v>
      </c>
      <c r="I327" s="176">
        <f t="shared" si="17"/>
        <v>1.6235446313065978</v>
      </c>
      <c r="J327" s="176">
        <f t="shared" si="18"/>
        <v>0</v>
      </c>
      <c r="K327" s="176">
        <f t="shared" si="19"/>
        <v>1.6982408660351827</v>
      </c>
      <c r="L327" s="185">
        <v>2069999</v>
      </c>
    </row>
    <row r="328" spans="1:12" s="170" customFormat="1" ht="20.25" customHeight="1">
      <c r="A328" s="190" t="s">
        <v>593</v>
      </c>
      <c r="B328" s="191" t="s">
        <v>314</v>
      </c>
      <c r="C328" s="175">
        <v>0</v>
      </c>
      <c r="D328" s="175">
        <v>1985</v>
      </c>
      <c r="E328" s="175"/>
      <c r="F328" s="175">
        <v>1927</v>
      </c>
      <c r="G328" s="175">
        <v>1619</v>
      </c>
      <c r="H328" s="176">
        <f t="shared" si="16"/>
        <v>0</v>
      </c>
      <c r="I328" s="176">
        <f t="shared" si="17"/>
        <v>0.81561712846347612</v>
      </c>
      <c r="J328" s="176">
        <f t="shared" si="18"/>
        <v>0</v>
      </c>
      <c r="K328" s="176">
        <f t="shared" si="19"/>
        <v>0.84016606123508042</v>
      </c>
      <c r="L328" s="185">
        <v>207</v>
      </c>
    </row>
    <row r="329" spans="1:12" s="170" customFormat="1" ht="20.25" customHeight="1">
      <c r="A329" s="192"/>
      <c r="B329" s="191" t="s">
        <v>594</v>
      </c>
      <c r="C329" s="175">
        <v>0</v>
      </c>
      <c r="D329" s="175">
        <v>1699</v>
      </c>
      <c r="E329" s="175"/>
      <c r="F329" s="175">
        <v>956</v>
      </c>
      <c r="G329" s="175">
        <v>1191</v>
      </c>
      <c r="H329" s="176">
        <f t="shared" si="16"/>
        <v>0</v>
      </c>
      <c r="I329" s="176">
        <f t="shared" si="17"/>
        <v>0.70100058858151859</v>
      </c>
      <c r="J329" s="176">
        <f t="shared" si="18"/>
        <v>0</v>
      </c>
      <c r="K329" s="176">
        <f t="shared" si="19"/>
        <v>1.24581589958159</v>
      </c>
      <c r="L329" s="185">
        <v>20701</v>
      </c>
    </row>
    <row r="330" spans="1:12" s="170" customFormat="1" ht="20.25" customHeight="1">
      <c r="A330" s="192"/>
      <c r="B330" s="191" t="s">
        <v>362</v>
      </c>
      <c r="C330" s="175">
        <v>0</v>
      </c>
      <c r="D330" s="175">
        <v>517</v>
      </c>
      <c r="E330" s="175"/>
      <c r="F330" s="175">
        <v>460</v>
      </c>
      <c r="G330" s="175">
        <v>507</v>
      </c>
      <c r="H330" s="176">
        <f t="shared" si="16"/>
        <v>0</v>
      </c>
      <c r="I330" s="176">
        <f t="shared" si="17"/>
        <v>0.98065764023210833</v>
      </c>
      <c r="J330" s="176">
        <f t="shared" si="18"/>
        <v>0</v>
      </c>
      <c r="K330" s="176">
        <f t="shared" si="19"/>
        <v>1.1021739130434782</v>
      </c>
      <c r="L330" s="185">
        <v>2070101</v>
      </c>
    </row>
    <row r="331" spans="1:12" s="170" customFormat="1" ht="20.25" customHeight="1">
      <c r="A331" s="192"/>
      <c r="B331" s="191" t="s">
        <v>363</v>
      </c>
      <c r="C331" s="175">
        <v>0</v>
      </c>
      <c r="D331" s="175">
        <v>90</v>
      </c>
      <c r="E331" s="175"/>
      <c r="F331" s="175">
        <v>90</v>
      </c>
      <c r="G331" s="175">
        <v>195</v>
      </c>
      <c r="H331" s="176">
        <f t="shared" si="16"/>
        <v>0</v>
      </c>
      <c r="I331" s="176">
        <f t="shared" si="17"/>
        <v>2.1666666666666665</v>
      </c>
      <c r="J331" s="176">
        <f t="shared" si="18"/>
        <v>0</v>
      </c>
      <c r="K331" s="176">
        <f t="shared" si="19"/>
        <v>2.1666666666666665</v>
      </c>
      <c r="L331" s="185">
        <v>2070102</v>
      </c>
    </row>
    <row r="332" spans="1:12" s="170" customFormat="1" ht="20.25" customHeight="1">
      <c r="A332" s="192"/>
      <c r="B332" s="191" t="s">
        <v>364</v>
      </c>
      <c r="C332" s="175">
        <v>0</v>
      </c>
      <c r="D332" s="175">
        <v>0</v>
      </c>
      <c r="E332" s="175"/>
      <c r="F332" s="175">
        <v>0</v>
      </c>
      <c r="G332" s="175">
        <v>0</v>
      </c>
      <c r="H332" s="176">
        <f t="shared" si="16"/>
        <v>0</v>
      </c>
      <c r="I332" s="176">
        <f t="shared" si="17"/>
        <v>0</v>
      </c>
      <c r="J332" s="176">
        <f t="shared" si="18"/>
        <v>0</v>
      </c>
      <c r="K332" s="176">
        <f t="shared" si="19"/>
        <v>0</v>
      </c>
      <c r="L332" s="185">
        <v>2070103</v>
      </c>
    </row>
    <row r="333" spans="1:12" s="170" customFormat="1" ht="20.25" customHeight="1">
      <c r="A333" s="192"/>
      <c r="B333" s="191" t="s">
        <v>595</v>
      </c>
      <c r="C333" s="175">
        <v>0</v>
      </c>
      <c r="D333" s="175">
        <v>0</v>
      </c>
      <c r="E333" s="175"/>
      <c r="F333" s="175">
        <v>0</v>
      </c>
      <c r="G333" s="175">
        <v>0</v>
      </c>
      <c r="H333" s="176">
        <f t="shared" si="16"/>
        <v>0</v>
      </c>
      <c r="I333" s="176">
        <f t="shared" si="17"/>
        <v>0</v>
      </c>
      <c r="J333" s="176">
        <f t="shared" si="18"/>
        <v>0</v>
      </c>
      <c r="K333" s="176">
        <f t="shared" si="19"/>
        <v>0</v>
      </c>
      <c r="L333" s="185">
        <v>2070104</v>
      </c>
    </row>
    <row r="334" spans="1:12" s="170" customFormat="1" ht="20.25" customHeight="1">
      <c r="A334" s="192"/>
      <c r="B334" s="191" t="s">
        <v>596</v>
      </c>
      <c r="C334" s="175">
        <v>0</v>
      </c>
      <c r="D334" s="175">
        <v>0</v>
      </c>
      <c r="E334" s="175"/>
      <c r="F334" s="175">
        <v>0</v>
      </c>
      <c r="G334" s="175">
        <v>0</v>
      </c>
      <c r="H334" s="176">
        <f t="shared" si="16"/>
        <v>0</v>
      </c>
      <c r="I334" s="176">
        <f t="shared" si="17"/>
        <v>0</v>
      </c>
      <c r="J334" s="176">
        <f t="shared" si="18"/>
        <v>0</v>
      </c>
      <c r="K334" s="176">
        <f t="shared" si="19"/>
        <v>0</v>
      </c>
      <c r="L334" s="185">
        <v>2070105</v>
      </c>
    </row>
    <row r="335" spans="1:12" s="170" customFormat="1" ht="20.25" customHeight="1">
      <c r="A335" s="192"/>
      <c r="B335" s="191" t="s">
        <v>597</v>
      </c>
      <c r="C335" s="175">
        <v>0</v>
      </c>
      <c r="D335" s="175">
        <v>0</v>
      </c>
      <c r="E335" s="175"/>
      <c r="F335" s="175">
        <v>0</v>
      </c>
      <c r="G335" s="175">
        <v>0</v>
      </c>
      <c r="H335" s="176">
        <f t="shared" si="16"/>
        <v>0</v>
      </c>
      <c r="I335" s="176">
        <f t="shared" si="17"/>
        <v>0</v>
      </c>
      <c r="J335" s="176">
        <f t="shared" si="18"/>
        <v>0</v>
      </c>
      <c r="K335" s="176">
        <f t="shared" si="19"/>
        <v>0</v>
      </c>
      <c r="L335" s="185">
        <v>2070106</v>
      </c>
    </row>
    <row r="336" spans="1:12" s="170" customFormat="1" ht="20.25" customHeight="1">
      <c r="A336" s="192"/>
      <c r="B336" s="191" t="s">
        <v>598</v>
      </c>
      <c r="C336" s="175">
        <v>0</v>
      </c>
      <c r="D336" s="175">
        <v>0</v>
      </c>
      <c r="E336" s="175"/>
      <c r="F336" s="175">
        <v>0</v>
      </c>
      <c r="G336" s="175">
        <v>0</v>
      </c>
      <c r="H336" s="176">
        <f t="shared" si="16"/>
        <v>0</v>
      </c>
      <c r="I336" s="176">
        <f t="shared" si="17"/>
        <v>0</v>
      </c>
      <c r="J336" s="176">
        <f t="shared" si="18"/>
        <v>0</v>
      </c>
      <c r="K336" s="176">
        <f t="shared" si="19"/>
        <v>0</v>
      </c>
      <c r="L336" s="185">
        <v>2070107</v>
      </c>
    </row>
    <row r="337" spans="1:12" s="170" customFormat="1" ht="20.25" customHeight="1">
      <c r="A337" s="192"/>
      <c r="B337" s="191" t="s">
        <v>599</v>
      </c>
      <c r="C337" s="175">
        <v>0</v>
      </c>
      <c r="D337" s="175">
        <v>0</v>
      </c>
      <c r="E337" s="175"/>
      <c r="F337" s="175">
        <v>0</v>
      </c>
      <c r="G337" s="175">
        <v>0</v>
      </c>
      <c r="H337" s="176">
        <f t="shared" si="16"/>
        <v>0</v>
      </c>
      <c r="I337" s="176">
        <f t="shared" si="17"/>
        <v>0</v>
      </c>
      <c r="J337" s="176">
        <f t="shared" si="18"/>
        <v>0</v>
      </c>
      <c r="K337" s="176">
        <f t="shared" si="19"/>
        <v>0</v>
      </c>
      <c r="L337" s="185">
        <v>2070108</v>
      </c>
    </row>
    <row r="338" spans="1:12" s="170" customFormat="1" ht="20.25" customHeight="1">
      <c r="A338" s="192"/>
      <c r="B338" s="191" t="s">
        <v>600</v>
      </c>
      <c r="C338" s="175">
        <v>0</v>
      </c>
      <c r="D338" s="175">
        <v>884</v>
      </c>
      <c r="E338" s="175"/>
      <c r="F338" s="175">
        <v>202</v>
      </c>
      <c r="G338" s="175">
        <v>218</v>
      </c>
      <c r="H338" s="176">
        <f t="shared" si="16"/>
        <v>0</v>
      </c>
      <c r="I338" s="176">
        <f t="shared" si="17"/>
        <v>0.24660633484162897</v>
      </c>
      <c r="J338" s="176">
        <f t="shared" si="18"/>
        <v>0</v>
      </c>
      <c r="K338" s="176">
        <f t="shared" si="19"/>
        <v>1.0792079207920793</v>
      </c>
      <c r="L338" s="185">
        <v>2070109</v>
      </c>
    </row>
    <row r="339" spans="1:12" s="170" customFormat="1" ht="20.25" customHeight="1">
      <c r="A339" s="192"/>
      <c r="B339" s="191" t="s">
        <v>601</v>
      </c>
      <c r="C339" s="175">
        <v>0</v>
      </c>
      <c r="D339" s="175">
        <v>0</v>
      </c>
      <c r="E339" s="175"/>
      <c r="F339" s="175">
        <v>0</v>
      </c>
      <c r="G339" s="175">
        <v>0</v>
      </c>
      <c r="H339" s="176">
        <f t="shared" si="16"/>
        <v>0</v>
      </c>
      <c r="I339" s="176">
        <f t="shared" si="17"/>
        <v>0</v>
      </c>
      <c r="J339" s="176">
        <f t="shared" si="18"/>
        <v>0</v>
      </c>
      <c r="K339" s="176">
        <f t="shared" si="19"/>
        <v>0</v>
      </c>
      <c r="L339" s="185">
        <v>2070110</v>
      </c>
    </row>
    <row r="340" spans="1:12" s="170" customFormat="1" ht="20.25" customHeight="1">
      <c r="A340" s="192"/>
      <c r="B340" s="191" t="s">
        <v>602</v>
      </c>
      <c r="C340" s="175">
        <v>0</v>
      </c>
      <c r="D340" s="175">
        <v>20</v>
      </c>
      <c r="E340" s="175"/>
      <c r="F340" s="175">
        <v>16</v>
      </c>
      <c r="G340" s="175">
        <v>23</v>
      </c>
      <c r="H340" s="176">
        <f t="shared" si="16"/>
        <v>0</v>
      </c>
      <c r="I340" s="176">
        <f t="shared" si="17"/>
        <v>1.1499999999999999</v>
      </c>
      <c r="J340" s="176">
        <f t="shared" si="18"/>
        <v>0</v>
      </c>
      <c r="K340" s="176">
        <f t="shared" si="19"/>
        <v>1.4375</v>
      </c>
      <c r="L340" s="185">
        <v>2070111</v>
      </c>
    </row>
    <row r="341" spans="1:12" s="170" customFormat="1" ht="20.25" customHeight="1">
      <c r="A341" s="192"/>
      <c r="B341" s="191" t="s">
        <v>603</v>
      </c>
      <c r="C341" s="175">
        <v>0</v>
      </c>
      <c r="D341" s="175">
        <v>0</v>
      </c>
      <c r="E341" s="175"/>
      <c r="F341" s="175">
        <v>0</v>
      </c>
      <c r="G341" s="175">
        <v>0</v>
      </c>
      <c r="H341" s="176">
        <f t="shared" si="16"/>
        <v>0</v>
      </c>
      <c r="I341" s="176">
        <f t="shared" si="17"/>
        <v>0</v>
      </c>
      <c r="J341" s="176">
        <f t="shared" si="18"/>
        <v>0</v>
      </c>
      <c r="K341" s="176">
        <f t="shared" si="19"/>
        <v>0</v>
      </c>
      <c r="L341" s="185">
        <v>2070112</v>
      </c>
    </row>
    <row r="342" spans="1:12" s="170" customFormat="1" ht="20.25" customHeight="1">
      <c r="A342" s="192"/>
      <c r="B342" s="191" t="s">
        <v>604</v>
      </c>
      <c r="C342" s="175">
        <v>0</v>
      </c>
      <c r="D342" s="175">
        <v>3</v>
      </c>
      <c r="E342" s="175"/>
      <c r="F342" s="175">
        <v>3</v>
      </c>
      <c r="G342" s="175">
        <v>0</v>
      </c>
      <c r="H342" s="176">
        <f t="shared" si="16"/>
        <v>0</v>
      </c>
      <c r="I342" s="176">
        <f t="shared" si="17"/>
        <v>0</v>
      </c>
      <c r="J342" s="176">
        <f t="shared" si="18"/>
        <v>0</v>
      </c>
      <c r="K342" s="176">
        <f t="shared" si="19"/>
        <v>0</v>
      </c>
      <c r="L342" s="185">
        <v>2070113</v>
      </c>
    </row>
    <row r="343" spans="1:12" s="170" customFormat="1" ht="20.25" customHeight="1">
      <c r="A343" s="192"/>
      <c r="B343" s="191" t="s">
        <v>605</v>
      </c>
      <c r="C343" s="175">
        <v>0</v>
      </c>
      <c r="D343" s="175">
        <v>60</v>
      </c>
      <c r="E343" s="175"/>
      <c r="F343" s="175">
        <v>60</v>
      </c>
      <c r="G343" s="175">
        <v>100</v>
      </c>
      <c r="H343" s="176">
        <f t="shared" si="16"/>
        <v>0</v>
      </c>
      <c r="I343" s="176">
        <f t="shared" si="17"/>
        <v>1.6666666666666667</v>
      </c>
      <c r="J343" s="176">
        <f t="shared" si="18"/>
        <v>0</v>
      </c>
      <c r="K343" s="176">
        <f t="shared" si="19"/>
        <v>1.6666666666666667</v>
      </c>
      <c r="L343" s="185">
        <v>2070114</v>
      </c>
    </row>
    <row r="344" spans="1:12" s="170" customFormat="1" ht="20.25" customHeight="1">
      <c r="A344" s="192"/>
      <c r="B344" s="191" t="s">
        <v>606</v>
      </c>
      <c r="C344" s="175">
        <v>0</v>
      </c>
      <c r="D344" s="175">
        <v>125</v>
      </c>
      <c r="E344" s="175"/>
      <c r="F344" s="175">
        <v>125</v>
      </c>
      <c r="G344" s="175">
        <v>148</v>
      </c>
      <c r="H344" s="176">
        <f t="shared" si="16"/>
        <v>0</v>
      </c>
      <c r="I344" s="176">
        <f t="shared" si="17"/>
        <v>1.1839999999999999</v>
      </c>
      <c r="J344" s="176">
        <f t="shared" si="18"/>
        <v>0</v>
      </c>
      <c r="K344" s="176">
        <f t="shared" si="19"/>
        <v>1.1839999999999999</v>
      </c>
      <c r="L344" s="185">
        <v>2070199</v>
      </c>
    </row>
    <row r="345" spans="1:12" s="170" customFormat="1" ht="20.25" customHeight="1">
      <c r="A345" s="192"/>
      <c r="B345" s="191" t="s">
        <v>607</v>
      </c>
      <c r="C345" s="175">
        <v>0</v>
      </c>
      <c r="D345" s="175"/>
      <c r="E345" s="175"/>
      <c r="F345" s="175">
        <v>10</v>
      </c>
      <c r="G345" s="175"/>
      <c r="H345" s="176">
        <f t="shared" si="16"/>
        <v>0</v>
      </c>
      <c r="I345" s="176">
        <f t="shared" si="17"/>
        <v>0</v>
      </c>
      <c r="J345" s="176">
        <f t="shared" si="18"/>
        <v>0</v>
      </c>
      <c r="K345" s="176">
        <f t="shared" si="19"/>
        <v>0</v>
      </c>
      <c r="L345" s="185">
        <v>20702</v>
      </c>
    </row>
    <row r="346" spans="1:12" s="170" customFormat="1" ht="20.25" customHeight="1">
      <c r="A346" s="192"/>
      <c r="B346" s="191" t="s">
        <v>362</v>
      </c>
      <c r="C346" s="175">
        <v>0</v>
      </c>
      <c r="D346" s="175"/>
      <c r="E346" s="175"/>
      <c r="F346" s="175">
        <v>0</v>
      </c>
      <c r="G346" s="175"/>
      <c r="H346" s="176">
        <f t="shared" si="16"/>
        <v>0</v>
      </c>
      <c r="I346" s="176">
        <f t="shared" si="17"/>
        <v>0</v>
      </c>
      <c r="J346" s="176">
        <f t="shared" si="18"/>
        <v>0</v>
      </c>
      <c r="K346" s="176">
        <f t="shared" si="19"/>
        <v>0</v>
      </c>
      <c r="L346" s="185">
        <v>2070201</v>
      </c>
    </row>
    <row r="347" spans="1:12" s="170" customFormat="1" ht="20.25" customHeight="1">
      <c r="A347" s="192"/>
      <c r="B347" s="191" t="s">
        <v>363</v>
      </c>
      <c r="C347" s="175">
        <v>0</v>
      </c>
      <c r="D347" s="175"/>
      <c r="E347" s="175"/>
      <c r="F347" s="175">
        <v>0</v>
      </c>
      <c r="G347" s="175"/>
      <c r="H347" s="176">
        <f t="shared" si="16"/>
        <v>0</v>
      </c>
      <c r="I347" s="176">
        <f t="shared" si="17"/>
        <v>0</v>
      </c>
      <c r="J347" s="176">
        <f t="shared" si="18"/>
        <v>0</v>
      </c>
      <c r="K347" s="176">
        <f t="shared" si="19"/>
        <v>0</v>
      </c>
      <c r="L347" s="185">
        <v>2070202</v>
      </c>
    </row>
    <row r="348" spans="1:12" s="170" customFormat="1" ht="20.25" customHeight="1">
      <c r="A348" s="192"/>
      <c r="B348" s="191" t="s">
        <v>364</v>
      </c>
      <c r="C348" s="175">
        <v>0</v>
      </c>
      <c r="D348" s="175"/>
      <c r="E348" s="175"/>
      <c r="F348" s="175">
        <v>0</v>
      </c>
      <c r="G348" s="175"/>
      <c r="H348" s="176">
        <f t="shared" si="16"/>
        <v>0</v>
      </c>
      <c r="I348" s="176">
        <f t="shared" si="17"/>
        <v>0</v>
      </c>
      <c r="J348" s="176">
        <f t="shared" si="18"/>
        <v>0</v>
      </c>
      <c r="K348" s="176">
        <f t="shared" si="19"/>
        <v>0</v>
      </c>
      <c r="L348" s="185">
        <v>2070203</v>
      </c>
    </row>
    <row r="349" spans="1:12" s="170" customFormat="1" ht="20.25" customHeight="1">
      <c r="A349" s="192"/>
      <c r="B349" s="191" t="s">
        <v>608</v>
      </c>
      <c r="C349" s="175">
        <v>0</v>
      </c>
      <c r="D349" s="175"/>
      <c r="E349" s="175"/>
      <c r="F349" s="175">
        <v>10</v>
      </c>
      <c r="G349" s="175"/>
      <c r="H349" s="176">
        <f t="shared" si="16"/>
        <v>0</v>
      </c>
      <c r="I349" s="176">
        <f t="shared" si="17"/>
        <v>0</v>
      </c>
      <c r="J349" s="176">
        <f t="shared" si="18"/>
        <v>0</v>
      </c>
      <c r="K349" s="176">
        <f t="shared" si="19"/>
        <v>0</v>
      </c>
      <c r="L349" s="185">
        <v>2070204</v>
      </c>
    </row>
    <row r="350" spans="1:12" s="170" customFormat="1" ht="20.25" customHeight="1">
      <c r="A350" s="192"/>
      <c r="B350" s="191" t="s">
        <v>609</v>
      </c>
      <c r="C350" s="175">
        <v>0</v>
      </c>
      <c r="D350" s="175"/>
      <c r="E350" s="175"/>
      <c r="F350" s="175">
        <v>0</v>
      </c>
      <c r="G350" s="175"/>
      <c r="H350" s="176">
        <f t="shared" si="16"/>
        <v>0</v>
      </c>
      <c r="I350" s="176">
        <f t="shared" si="17"/>
        <v>0</v>
      </c>
      <c r="J350" s="176">
        <f t="shared" si="18"/>
        <v>0</v>
      </c>
      <c r="K350" s="176">
        <f t="shared" si="19"/>
        <v>0</v>
      </c>
      <c r="L350" s="185">
        <v>2070205</v>
      </c>
    </row>
    <row r="351" spans="1:12" s="170" customFormat="1" ht="20.25" customHeight="1">
      <c r="A351" s="192"/>
      <c r="B351" s="191" t="s">
        <v>610</v>
      </c>
      <c r="C351" s="175">
        <v>0</v>
      </c>
      <c r="D351" s="175"/>
      <c r="E351" s="175"/>
      <c r="F351" s="175">
        <v>0</v>
      </c>
      <c r="G351" s="175"/>
      <c r="H351" s="176">
        <f t="shared" si="16"/>
        <v>0</v>
      </c>
      <c r="I351" s="176">
        <f t="shared" si="17"/>
        <v>0</v>
      </c>
      <c r="J351" s="176">
        <f t="shared" si="18"/>
        <v>0</v>
      </c>
      <c r="K351" s="176">
        <f t="shared" si="19"/>
        <v>0</v>
      </c>
      <c r="L351" s="185">
        <v>2070206</v>
      </c>
    </row>
    <row r="352" spans="1:12" s="170" customFormat="1" ht="20.25" customHeight="1">
      <c r="A352" s="192"/>
      <c r="B352" s="191" t="s">
        <v>611</v>
      </c>
      <c r="C352" s="175">
        <v>0</v>
      </c>
      <c r="D352" s="175"/>
      <c r="E352" s="175"/>
      <c r="F352" s="175">
        <v>0</v>
      </c>
      <c r="G352" s="175"/>
      <c r="H352" s="176">
        <f t="shared" si="16"/>
        <v>0</v>
      </c>
      <c r="I352" s="176">
        <f t="shared" si="17"/>
        <v>0</v>
      </c>
      <c r="J352" s="176">
        <f t="shared" si="18"/>
        <v>0</v>
      </c>
      <c r="K352" s="176">
        <f t="shared" si="19"/>
        <v>0</v>
      </c>
      <c r="L352" s="185">
        <v>2070299</v>
      </c>
    </row>
    <row r="353" spans="1:12" s="170" customFormat="1" ht="20.25" customHeight="1">
      <c r="A353" s="192"/>
      <c r="B353" s="191" t="s">
        <v>612</v>
      </c>
      <c r="C353" s="175">
        <v>0</v>
      </c>
      <c r="D353" s="175"/>
      <c r="E353" s="175"/>
      <c r="F353" s="175">
        <v>59</v>
      </c>
      <c r="G353" s="175">
        <v>31</v>
      </c>
      <c r="H353" s="176">
        <f t="shared" si="16"/>
        <v>0</v>
      </c>
      <c r="I353" s="176">
        <f t="shared" si="17"/>
        <v>0</v>
      </c>
      <c r="J353" s="176">
        <f t="shared" si="18"/>
        <v>0</v>
      </c>
      <c r="K353" s="176">
        <f t="shared" si="19"/>
        <v>0.52542372881355937</v>
      </c>
      <c r="L353" s="185">
        <v>20703</v>
      </c>
    </row>
    <row r="354" spans="1:12" s="170" customFormat="1" ht="20.25" customHeight="1">
      <c r="A354" s="192"/>
      <c r="B354" s="191" t="s">
        <v>362</v>
      </c>
      <c r="C354" s="175">
        <v>0</v>
      </c>
      <c r="D354" s="175"/>
      <c r="E354" s="175"/>
      <c r="F354" s="175">
        <v>0</v>
      </c>
      <c r="G354" s="175">
        <v>0</v>
      </c>
      <c r="H354" s="176">
        <f t="shared" si="16"/>
        <v>0</v>
      </c>
      <c r="I354" s="176">
        <f t="shared" si="17"/>
        <v>0</v>
      </c>
      <c r="J354" s="176">
        <f t="shared" si="18"/>
        <v>0</v>
      </c>
      <c r="K354" s="176">
        <f t="shared" si="19"/>
        <v>0</v>
      </c>
      <c r="L354" s="185">
        <v>2070301</v>
      </c>
    </row>
    <row r="355" spans="1:12" s="170" customFormat="1" ht="20.25" customHeight="1">
      <c r="A355" s="192"/>
      <c r="B355" s="191" t="s">
        <v>363</v>
      </c>
      <c r="C355" s="175">
        <v>0</v>
      </c>
      <c r="D355" s="175"/>
      <c r="E355" s="175"/>
      <c r="F355" s="175">
        <v>4</v>
      </c>
      <c r="G355" s="175">
        <v>0</v>
      </c>
      <c r="H355" s="176">
        <f t="shared" si="16"/>
        <v>0</v>
      </c>
      <c r="I355" s="176">
        <f t="shared" si="17"/>
        <v>0</v>
      </c>
      <c r="J355" s="176">
        <f t="shared" si="18"/>
        <v>0</v>
      </c>
      <c r="K355" s="176">
        <f t="shared" si="19"/>
        <v>0</v>
      </c>
      <c r="L355" s="185">
        <v>2070302</v>
      </c>
    </row>
    <row r="356" spans="1:12" s="170" customFormat="1" ht="20.25" customHeight="1">
      <c r="A356" s="192"/>
      <c r="B356" s="191" t="s">
        <v>364</v>
      </c>
      <c r="C356" s="175">
        <v>0</v>
      </c>
      <c r="D356" s="175"/>
      <c r="E356" s="175"/>
      <c r="F356" s="175">
        <v>0</v>
      </c>
      <c r="G356" s="175">
        <v>0</v>
      </c>
      <c r="H356" s="176">
        <f t="shared" si="16"/>
        <v>0</v>
      </c>
      <c r="I356" s="176">
        <f t="shared" si="17"/>
        <v>0</v>
      </c>
      <c r="J356" s="176">
        <f t="shared" si="18"/>
        <v>0</v>
      </c>
      <c r="K356" s="176">
        <f t="shared" si="19"/>
        <v>0</v>
      </c>
      <c r="L356" s="185">
        <v>2070303</v>
      </c>
    </row>
    <row r="357" spans="1:12" s="170" customFormat="1" ht="20.25" customHeight="1">
      <c r="A357" s="192"/>
      <c r="B357" s="191" t="s">
        <v>613</v>
      </c>
      <c r="C357" s="175">
        <v>0</v>
      </c>
      <c r="D357" s="175"/>
      <c r="E357" s="175"/>
      <c r="F357" s="175">
        <v>0</v>
      </c>
      <c r="G357" s="175">
        <v>0</v>
      </c>
      <c r="H357" s="176">
        <f t="shared" si="16"/>
        <v>0</v>
      </c>
      <c r="I357" s="176">
        <f t="shared" si="17"/>
        <v>0</v>
      </c>
      <c r="J357" s="176">
        <f t="shared" si="18"/>
        <v>0</v>
      </c>
      <c r="K357" s="176">
        <f t="shared" si="19"/>
        <v>0</v>
      </c>
      <c r="L357" s="185">
        <v>2070304</v>
      </c>
    </row>
    <row r="358" spans="1:12" s="170" customFormat="1" ht="20.25" customHeight="1">
      <c r="A358" s="192"/>
      <c r="B358" s="191" t="s">
        <v>614</v>
      </c>
      <c r="C358" s="175">
        <v>0</v>
      </c>
      <c r="D358" s="175"/>
      <c r="E358" s="175"/>
      <c r="F358" s="175">
        <v>0</v>
      </c>
      <c r="G358" s="175">
        <v>0</v>
      </c>
      <c r="H358" s="176">
        <f t="shared" si="16"/>
        <v>0</v>
      </c>
      <c r="I358" s="176">
        <f t="shared" si="17"/>
        <v>0</v>
      </c>
      <c r="J358" s="176">
        <f t="shared" si="18"/>
        <v>0</v>
      </c>
      <c r="K358" s="176">
        <f t="shared" si="19"/>
        <v>0</v>
      </c>
      <c r="L358" s="185">
        <v>2070305</v>
      </c>
    </row>
    <row r="359" spans="1:12" s="170" customFormat="1" ht="20.25" customHeight="1">
      <c r="A359" s="192"/>
      <c r="B359" s="191" t="s">
        <v>615</v>
      </c>
      <c r="C359" s="175">
        <v>0</v>
      </c>
      <c r="D359" s="175"/>
      <c r="E359" s="175"/>
      <c r="F359" s="175">
        <v>0</v>
      </c>
      <c r="G359" s="175">
        <v>0</v>
      </c>
      <c r="H359" s="176">
        <f t="shared" si="16"/>
        <v>0</v>
      </c>
      <c r="I359" s="176">
        <f t="shared" si="17"/>
        <v>0</v>
      </c>
      <c r="J359" s="176">
        <f t="shared" si="18"/>
        <v>0</v>
      </c>
      <c r="K359" s="176">
        <f t="shared" si="19"/>
        <v>0</v>
      </c>
      <c r="L359" s="185">
        <v>2070306</v>
      </c>
    </row>
    <row r="360" spans="1:12" s="170" customFormat="1" ht="20.25" customHeight="1">
      <c r="A360" s="192"/>
      <c r="B360" s="191" t="s">
        <v>616</v>
      </c>
      <c r="C360" s="175">
        <v>0</v>
      </c>
      <c r="D360" s="175"/>
      <c r="E360" s="175"/>
      <c r="F360" s="175">
        <v>55</v>
      </c>
      <c r="G360" s="175">
        <v>31</v>
      </c>
      <c r="H360" s="176">
        <f t="shared" si="16"/>
        <v>0</v>
      </c>
      <c r="I360" s="176">
        <f t="shared" si="17"/>
        <v>0</v>
      </c>
      <c r="J360" s="176">
        <f t="shared" si="18"/>
        <v>0</v>
      </c>
      <c r="K360" s="176">
        <f t="shared" si="19"/>
        <v>0.5636363636363636</v>
      </c>
      <c r="L360" s="185">
        <v>2070307</v>
      </c>
    </row>
    <row r="361" spans="1:12" s="170" customFormat="1" ht="20.25" customHeight="1">
      <c r="A361" s="192"/>
      <c r="B361" s="191" t="s">
        <v>617</v>
      </c>
      <c r="C361" s="175">
        <v>0</v>
      </c>
      <c r="D361" s="175"/>
      <c r="E361" s="175"/>
      <c r="F361" s="175">
        <v>0</v>
      </c>
      <c r="G361" s="175">
        <v>0</v>
      </c>
      <c r="H361" s="176">
        <f t="shared" si="16"/>
        <v>0</v>
      </c>
      <c r="I361" s="176">
        <f t="shared" si="17"/>
        <v>0</v>
      </c>
      <c r="J361" s="176">
        <f t="shared" si="18"/>
        <v>0</v>
      </c>
      <c r="K361" s="176">
        <f t="shared" si="19"/>
        <v>0</v>
      </c>
      <c r="L361" s="185">
        <v>2070308</v>
      </c>
    </row>
    <row r="362" spans="1:12" s="170" customFormat="1" ht="20.25" customHeight="1">
      <c r="A362" s="192"/>
      <c r="B362" s="191" t="s">
        <v>618</v>
      </c>
      <c r="C362" s="175">
        <v>0</v>
      </c>
      <c r="D362" s="175"/>
      <c r="E362" s="175"/>
      <c r="F362" s="175">
        <v>0</v>
      </c>
      <c r="G362" s="175">
        <v>0</v>
      </c>
      <c r="H362" s="176">
        <f t="shared" si="16"/>
        <v>0</v>
      </c>
      <c r="I362" s="176">
        <f t="shared" si="17"/>
        <v>0</v>
      </c>
      <c r="J362" s="176">
        <f t="shared" si="18"/>
        <v>0</v>
      </c>
      <c r="K362" s="176">
        <f t="shared" si="19"/>
        <v>0</v>
      </c>
      <c r="L362" s="185">
        <v>2070309</v>
      </c>
    </row>
    <row r="363" spans="1:12" s="170" customFormat="1" ht="20.25" customHeight="1">
      <c r="A363" s="192"/>
      <c r="B363" s="191" t="s">
        <v>619</v>
      </c>
      <c r="C363" s="175">
        <v>0</v>
      </c>
      <c r="D363" s="175"/>
      <c r="E363" s="175"/>
      <c r="F363" s="175">
        <v>0</v>
      </c>
      <c r="G363" s="175">
        <v>0</v>
      </c>
      <c r="H363" s="176">
        <f t="shared" si="16"/>
        <v>0</v>
      </c>
      <c r="I363" s="176">
        <f t="shared" si="17"/>
        <v>0</v>
      </c>
      <c r="J363" s="176">
        <f t="shared" si="18"/>
        <v>0</v>
      </c>
      <c r="K363" s="176">
        <f t="shared" si="19"/>
        <v>0</v>
      </c>
      <c r="L363" s="185">
        <v>2070399</v>
      </c>
    </row>
    <row r="364" spans="1:12" s="170" customFormat="1" ht="20.25" customHeight="1">
      <c r="A364" s="192"/>
      <c r="B364" s="192" t="s">
        <v>620</v>
      </c>
      <c r="C364" s="175">
        <v>0</v>
      </c>
      <c r="D364" s="175"/>
      <c r="E364" s="175"/>
      <c r="F364" s="175"/>
      <c r="G364" s="175"/>
      <c r="H364" s="176">
        <f t="shared" si="16"/>
        <v>0</v>
      </c>
      <c r="I364" s="176">
        <f t="shared" si="17"/>
        <v>0</v>
      </c>
      <c r="J364" s="176">
        <f t="shared" si="18"/>
        <v>0</v>
      </c>
      <c r="K364" s="176">
        <f t="shared" si="19"/>
        <v>0</v>
      </c>
      <c r="L364" s="185">
        <v>20706</v>
      </c>
    </row>
    <row r="365" spans="1:12" s="170" customFormat="1" ht="20.25" customHeight="1">
      <c r="A365" s="192"/>
      <c r="B365" s="192" t="s">
        <v>362</v>
      </c>
      <c r="C365" s="175">
        <v>0</v>
      </c>
      <c r="D365" s="175"/>
      <c r="E365" s="175"/>
      <c r="F365" s="175"/>
      <c r="G365" s="175"/>
      <c r="H365" s="176">
        <f t="shared" si="16"/>
        <v>0</v>
      </c>
      <c r="I365" s="176">
        <f t="shared" si="17"/>
        <v>0</v>
      </c>
      <c r="J365" s="176">
        <f t="shared" si="18"/>
        <v>0</v>
      </c>
      <c r="K365" s="176">
        <f t="shared" si="19"/>
        <v>0</v>
      </c>
      <c r="L365" s="185">
        <v>2070601</v>
      </c>
    </row>
    <row r="366" spans="1:12" s="170" customFormat="1" ht="20.25" customHeight="1">
      <c r="A366" s="192"/>
      <c r="B366" s="192" t="s">
        <v>363</v>
      </c>
      <c r="C366" s="175">
        <v>0</v>
      </c>
      <c r="D366" s="175"/>
      <c r="E366" s="175"/>
      <c r="F366" s="175"/>
      <c r="G366" s="175"/>
      <c r="H366" s="176">
        <f t="shared" si="16"/>
        <v>0</v>
      </c>
      <c r="I366" s="176">
        <f t="shared" si="17"/>
        <v>0</v>
      </c>
      <c r="J366" s="176">
        <f t="shared" si="18"/>
        <v>0</v>
      </c>
      <c r="K366" s="176">
        <f t="shared" si="19"/>
        <v>0</v>
      </c>
      <c r="L366" s="185">
        <v>2070602</v>
      </c>
    </row>
    <row r="367" spans="1:12" s="170" customFormat="1" ht="20.25" customHeight="1">
      <c r="A367" s="192"/>
      <c r="B367" s="192" t="s">
        <v>364</v>
      </c>
      <c r="C367" s="175">
        <v>0</v>
      </c>
      <c r="D367" s="175"/>
      <c r="E367" s="175"/>
      <c r="F367" s="175"/>
      <c r="G367" s="175"/>
      <c r="H367" s="176">
        <f t="shared" si="16"/>
        <v>0</v>
      </c>
      <c r="I367" s="176">
        <f t="shared" si="17"/>
        <v>0</v>
      </c>
      <c r="J367" s="176">
        <f t="shared" si="18"/>
        <v>0</v>
      </c>
      <c r="K367" s="176">
        <f t="shared" si="19"/>
        <v>0</v>
      </c>
      <c r="L367" s="185">
        <v>2070603</v>
      </c>
    </row>
    <row r="368" spans="1:12" s="170" customFormat="1" ht="20.25" customHeight="1">
      <c r="A368" s="192"/>
      <c r="B368" s="192" t="s">
        <v>621</v>
      </c>
      <c r="C368" s="175">
        <v>0</v>
      </c>
      <c r="D368" s="175"/>
      <c r="E368" s="175"/>
      <c r="F368" s="175"/>
      <c r="G368" s="175"/>
      <c r="H368" s="176">
        <f t="shared" si="16"/>
        <v>0</v>
      </c>
      <c r="I368" s="176">
        <f t="shared" si="17"/>
        <v>0</v>
      </c>
      <c r="J368" s="176">
        <f t="shared" si="18"/>
        <v>0</v>
      </c>
      <c r="K368" s="176">
        <f t="shared" si="19"/>
        <v>0</v>
      </c>
      <c r="L368" s="185">
        <v>2070604</v>
      </c>
    </row>
    <row r="369" spans="1:12" s="170" customFormat="1" ht="20.25" customHeight="1">
      <c r="A369" s="192"/>
      <c r="B369" s="192" t="s">
        <v>622</v>
      </c>
      <c r="C369" s="175">
        <v>0</v>
      </c>
      <c r="D369" s="175"/>
      <c r="E369" s="175"/>
      <c r="F369" s="175"/>
      <c r="G369" s="175"/>
      <c r="H369" s="176">
        <f t="shared" si="16"/>
        <v>0</v>
      </c>
      <c r="I369" s="176">
        <f t="shared" si="17"/>
        <v>0</v>
      </c>
      <c r="J369" s="176">
        <f t="shared" si="18"/>
        <v>0</v>
      </c>
      <c r="K369" s="176">
        <f t="shared" si="19"/>
        <v>0</v>
      </c>
      <c r="L369" s="185">
        <v>2070605</v>
      </c>
    </row>
    <row r="370" spans="1:12" s="170" customFormat="1" ht="20.25" customHeight="1">
      <c r="A370" s="192"/>
      <c r="B370" s="192" t="s">
        <v>623</v>
      </c>
      <c r="C370" s="175">
        <v>0</v>
      </c>
      <c r="D370" s="175"/>
      <c r="E370" s="175"/>
      <c r="F370" s="175"/>
      <c r="G370" s="175"/>
      <c r="H370" s="176">
        <f t="shared" si="16"/>
        <v>0</v>
      </c>
      <c r="I370" s="176">
        <f t="shared" si="17"/>
        <v>0</v>
      </c>
      <c r="J370" s="176">
        <f t="shared" si="18"/>
        <v>0</v>
      </c>
      <c r="K370" s="176">
        <f t="shared" si="19"/>
        <v>0</v>
      </c>
      <c r="L370" s="185">
        <v>2070606</v>
      </c>
    </row>
    <row r="371" spans="1:12" s="170" customFormat="1" ht="20.25" customHeight="1">
      <c r="A371" s="192"/>
      <c r="B371" s="192" t="s">
        <v>624</v>
      </c>
      <c r="C371" s="175">
        <v>0</v>
      </c>
      <c r="D371" s="175"/>
      <c r="E371" s="175"/>
      <c r="F371" s="175"/>
      <c r="G371" s="175"/>
      <c r="H371" s="176">
        <f t="shared" si="16"/>
        <v>0</v>
      </c>
      <c r="I371" s="176">
        <f t="shared" si="17"/>
        <v>0</v>
      </c>
      <c r="J371" s="176">
        <f t="shared" si="18"/>
        <v>0</v>
      </c>
      <c r="K371" s="176">
        <f t="shared" si="19"/>
        <v>0</v>
      </c>
      <c r="L371" s="185">
        <v>2070607</v>
      </c>
    </row>
    <row r="372" spans="1:12" s="170" customFormat="1" ht="20.25" customHeight="1">
      <c r="A372" s="192"/>
      <c r="B372" s="192" t="s">
        <v>625</v>
      </c>
      <c r="C372" s="175">
        <v>0</v>
      </c>
      <c r="D372" s="175"/>
      <c r="E372" s="175"/>
      <c r="F372" s="175"/>
      <c r="G372" s="175"/>
      <c r="H372" s="176">
        <f t="shared" si="16"/>
        <v>0</v>
      </c>
      <c r="I372" s="176">
        <f t="shared" si="17"/>
        <v>0</v>
      </c>
      <c r="J372" s="176">
        <f t="shared" si="18"/>
        <v>0</v>
      </c>
      <c r="K372" s="176">
        <f t="shared" si="19"/>
        <v>0</v>
      </c>
      <c r="L372" s="185">
        <v>2070699</v>
      </c>
    </row>
    <row r="373" spans="1:12" s="170" customFormat="1" ht="20.25" customHeight="1">
      <c r="A373" s="192"/>
      <c r="B373" s="192" t="s">
        <v>626</v>
      </c>
      <c r="C373" s="175">
        <v>0</v>
      </c>
      <c r="D373" s="175">
        <v>286</v>
      </c>
      <c r="E373" s="175"/>
      <c r="F373" s="175">
        <v>761</v>
      </c>
      <c r="G373" s="175">
        <v>321</v>
      </c>
      <c r="H373" s="176">
        <f t="shared" si="16"/>
        <v>0</v>
      </c>
      <c r="I373" s="176">
        <f t="shared" si="17"/>
        <v>1.1223776223776223</v>
      </c>
      <c r="J373" s="176">
        <f t="shared" si="18"/>
        <v>0</v>
      </c>
      <c r="K373" s="176">
        <f t="shared" si="19"/>
        <v>0.42181340341655715</v>
      </c>
      <c r="L373" s="185">
        <v>20708</v>
      </c>
    </row>
    <row r="374" spans="1:12" s="170" customFormat="1" ht="20.25" customHeight="1">
      <c r="A374" s="192"/>
      <c r="B374" s="192" t="s">
        <v>362</v>
      </c>
      <c r="C374" s="175">
        <v>0</v>
      </c>
      <c r="D374" s="175">
        <v>240</v>
      </c>
      <c r="E374" s="175"/>
      <c r="F374" s="175">
        <v>243</v>
      </c>
      <c r="G374" s="175">
        <v>280</v>
      </c>
      <c r="H374" s="176">
        <f t="shared" si="16"/>
        <v>0</v>
      </c>
      <c r="I374" s="176">
        <f t="shared" si="17"/>
        <v>1.1666666666666667</v>
      </c>
      <c r="J374" s="176">
        <f t="shared" si="18"/>
        <v>0</v>
      </c>
      <c r="K374" s="176">
        <f t="shared" si="19"/>
        <v>1.1522633744855968</v>
      </c>
      <c r="L374" s="185">
        <v>2070801</v>
      </c>
    </row>
    <row r="375" spans="1:12" s="170" customFormat="1" ht="20.25" customHeight="1">
      <c r="A375" s="192"/>
      <c r="B375" s="192" t="s">
        <v>363</v>
      </c>
      <c r="C375" s="175">
        <v>0</v>
      </c>
      <c r="D375" s="175">
        <v>20</v>
      </c>
      <c r="E375" s="175"/>
      <c r="F375" s="175">
        <v>21</v>
      </c>
      <c r="G375" s="175">
        <v>12</v>
      </c>
      <c r="H375" s="176">
        <f t="shared" si="16"/>
        <v>0</v>
      </c>
      <c r="I375" s="176">
        <f t="shared" si="17"/>
        <v>0.6</v>
      </c>
      <c r="J375" s="176">
        <f t="shared" si="18"/>
        <v>0</v>
      </c>
      <c r="K375" s="176">
        <f t="shared" si="19"/>
        <v>0.5714285714285714</v>
      </c>
      <c r="L375" s="185">
        <v>2070802</v>
      </c>
    </row>
    <row r="376" spans="1:12" s="170" customFormat="1" ht="20.25" customHeight="1">
      <c r="A376" s="192"/>
      <c r="B376" s="192" t="s">
        <v>364</v>
      </c>
      <c r="C376" s="175">
        <v>0</v>
      </c>
      <c r="D376" s="175">
        <v>0</v>
      </c>
      <c r="E376" s="175"/>
      <c r="F376" s="175">
        <v>0</v>
      </c>
      <c r="G376" s="175">
        <v>0</v>
      </c>
      <c r="H376" s="176">
        <f t="shared" si="16"/>
        <v>0</v>
      </c>
      <c r="I376" s="176">
        <f t="shared" si="17"/>
        <v>0</v>
      </c>
      <c r="J376" s="176">
        <f t="shared" si="18"/>
        <v>0</v>
      </c>
      <c r="K376" s="176">
        <f t="shared" si="19"/>
        <v>0</v>
      </c>
      <c r="L376" s="185">
        <v>2070803</v>
      </c>
    </row>
    <row r="377" spans="1:12" s="170" customFormat="1" ht="20.25" customHeight="1">
      <c r="A377" s="192"/>
      <c r="B377" s="192" t="s">
        <v>627</v>
      </c>
      <c r="C377" s="175">
        <v>0</v>
      </c>
      <c r="D377" s="175">
        <v>0</v>
      </c>
      <c r="E377" s="175"/>
      <c r="F377" s="175">
        <v>0</v>
      </c>
      <c r="G377" s="175">
        <v>0</v>
      </c>
      <c r="H377" s="176">
        <f t="shared" si="16"/>
        <v>0</v>
      </c>
      <c r="I377" s="176">
        <f t="shared" si="17"/>
        <v>0</v>
      </c>
      <c r="J377" s="176">
        <f t="shared" si="18"/>
        <v>0</v>
      </c>
      <c r="K377" s="176">
        <f t="shared" si="19"/>
        <v>0</v>
      </c>
      <c r="L377" s="185">
        <v>2070806</v>
      </c>
    </row>
    <row r="378" spans="1:12" s="170" customFormat="1" ht="20.25" customHeight="1">
      <c r="A378" s="192"/>
      <c r="B378" s="192" t="s">
        <v>628</v>
      </c>
      <c r="C378" s="175">
        <v>0</v>
      </c>
      <c r="D378" s="175">
        <v>20</v>
      </c>
      <c r="E378" s="175"/>
      <c r="F378" s="175">
        <v>19</v>
      </c>
      <c r="G378" s="175">
        <v>19</v>
      </c>
      <c r="H378" s="176">
        <f t="shared" si="16"/>
        <v>0</v>
      </c>
      <c r="I378" s="176">
        <f t="shared" si="17"/>
        <v>0.95</v>
      </c>
      <c r="J378" s="176">
        <f t="shared" si="18"/>
        <v>0</v>
      </c>
      <c r="K378" s="176">
        <f t="shared" si="19"/>
        <v>1</v>
      </c>
      <c r="L378" s="185">
        <v>2070807</v>
      </c>
    </row>
    <row r="379" spans="1:12" s="170" customFormat="1" ht="20.25" customHeight="1">
      <c r="A379" s="192"/>
      <c r="B379" s="192" t="s">
        <v>629</v>
      </c>
      <c r="C379" s="175">
        <v>0</v>
      </c>
      <c r="D379" s="175"/>
      <c r="E379" s="175"/>
      <c r="F379" s="175">
        <v>0</v>
      </c>
      <c r="G379" s="175">
        <v>0</v>
      </c>
      <c r="H379" s="176">
        <f t="shared" si="16"/>
        <v>0</v>
      </c>
      <c r="I379" s="176">
        <f t="shared" si="17"/>
        <v>0</v>
      </c>
      <c r="J379" s="176">
        <f t="shared" si="18"/>
        <v>0</v>
      </c>
      <c r="K379" s="176">
        <f t="shared" si="19"/>
        <v>0</v>
      </c>
      <c r="L379" s="185">
        <v>2070808</v>
      </c>
    </row>
    <row r="380" spans="1:12" s="170" customFormat="1" ht="20.25" customHeight="1">
      <c r="A380" s="192"/>
      <c r="B380" s="192" t="s">
        <v>630</v>
      </c>
      <c r="C380" s="175">
        <v>0</v>
      </c>
      <c r="D380" s="175"/>
      <c r="E380" s="175"/>
      <c r="F380" s="175">
        <v>478</v>
      </c>
      <c r="G380" s="175">
        <v>10</v>
      </c>
      <c r="H380" s="176">
        <f t="shared" si="16"/>
        <v>0</v>
      </c>
      <c r="I380" s="176">
        <f t="shared" si="17"/>
        <v>0</v>
      </c>
      <c r="J380" s="176">
        <f t="shared" si="18"/>
        <v>0</v>
      </c>
      <c r="K380" s="176">
        <f t="shared" si="19"/>
        <v>2.0920502092050208E-2</v>
      </c>
      <c r="L380" s="185">
        <v>2070899</v>
      </c>
    </row>
    <row r="381" spans="1:12" s="170" customFormat="1" ht="20.25" customHeight="1">
      <c r="A381" s="192"/>
      <c r="B381" s="191" t="s">
        <v>631</v>
      </c>
      <c r="C381" s="175">
        <v>0</v>
      </c>
      <c r="D381" s="175"/>
      <c r="E381" s="175"/>
      <c r="F381" s="175">
        <v>141</v>
      </c>
      <c r="G381" s="175">
        <v>76</v>
      </c>
      <c r="H381" s="176">
        <f t="shared" si="16"/>
        <v>0</v>
      </c>
      <c r="I381" s="176">
        <f t="shared" si="17"/>
        <v>0</v>
      </c>
      <c r="J381" s="176">
        <f t="shared" si="18"/>
        <v>0</v>
      </c>
      <c r="K381" s="176">
        <f t="shared" si="19"/>
        <v>0.53900709219858156</v>
      </c>
      <c r="L381" s="185">
        <v>20799</v>
      </c>
    </row>
    <row r="382" spans="1:12" s="170" customFormat="1" ht="20.25" customHeight="1">
      <c r="A382" s="192"/>
      <c r="B382" s="191" t="s">
        <v>632</v>
      </c>
      <c r="C382" s="175">
        <v>0</v>
      </c>
      <c r="D382" s="175"/>
      <c r="E382" s="175"/>
      <c r="F382" s="175">
        <v>28</v>
      </c>
      <c r="G382" s="175">
        <v>28</v>
      </c>
      <c r="H382" s="176">
        <f t="shared" si="16"/>
        <v>0</v>
      </c>
      <c r="I382" s="176">
        <f t="shared" si="17"/>
        <v>0</v>
      </c>
      <c r="J382" s="176">
        <f t="shared" si="18"/>
        <v>0</v>
      </c>
      <c r="K382" s="176">
        <f t="shared" si="19"/>
        <v>1</v>
      </c>
      <c r="L382" s="185">
        <v>2079902</v>
      </c>
    </row>
    <row r="383" spans="1:12" s="170" customFormat="1" ht="20.25" customHeight="1">
      <c r="A383" s="192"/>
      <c r="B383" s="191" t="s">
        <v>633</v>
      </c>
      <c r="C383" s="175">
        <v>0</v>
      </c>
      <c r="D383" s="175"/>
      <c r="E383" s="175"/>
      <c r="F383" s="175">
        <v>20</v>
      </c>
      <c r="G383" s="175">
        <v>0</v>
      </c>
      <c r="H383" s="176">
        <f t="shared" si="16"/>
        <v>0</v>
      </c>
      <c r="I383" s="176">
        <f t="shared" si="17"/>
        <v>0</v>
      </c>
      <c r="J383" s="176">
        <f t="shared" si="18"/>
        <v>0</v>
      </c>
      <c r="K383" s="176">
        <f t="shared" si="19"/>
        <v>0</v>
      </c>
      <c r="L383" s="185">
        <v>2079903</v>
      </c>
    </row>
    <row r="384" spans="1:12" s="170" customFormat="1" ht="20.25" customHeight="1">
      <c r="A384" s="192"/>
      <c r="B384" s="191" t="s">
        <v>634</v>
      </c>
      <c r="C384" s="175">
        <v>0</v>
      </c>
      <c r="D384" s="175">
        <v>6</v>
      </c>
      <c r="E384" s="175"/>
      <c r="F384" s="175">
        <v>93</v>
      </c>
      <c r="G384" s="175">
        <v>48</v>
      </c>
      <c r="H384" s="176">
        <f t="shared" si="16"/>
        <v>0</v>
      </c>
      <c r="I384" s="176">
        <f t="shared" si="17"/>
        <v>8</v>
      </c>
      <c r="J384" s="176">
        <f t="shared" si="18"/>
        <v>0</v>
      </c>
      <c r="K384" s="176">
        <f t="shared" si="19"/>
        <v>0.5161290322580645</v>
      </c>
      <c r="L384" s="185">
        <v>2079999</v>
      </c>
    </row>
    <row r="385" spans="1:12" s="170" customFormat="1" ht="20.25" customHeight="1">
      <c r="A385" s="190" t="s">
        <v>635</v>
      </c>
      <c r="B385" s="191" t="s">
        <v>315</v>
      </c>
      <c r="C385" s="175">
        <v>0</v>
      </c>
      <c r="D385" s="175">
        <v>33649</v>
      </c>
      <c r="E385" s="175"/>
      <c r="F385" s="175">
        <v>33523</v>
      </c>
      <c r="G385" s="175">
        <v>42927</v>
      </c>
      <c r="H385" s="176">
        <f t="shared" si="16"/>
        <v>0</v>
      </c>
      <c r="I385" s="176">
        <f t="shared" si="17"/>
        <v>1.2757288478112276</v>
      </c>
      <c r="J385" s="176">
        <f t="shared" si="18"/>
        <v>0</v>
      </c>
      <c r="K385" s="176">
        <f t="shared" si="19"/>
        <v>1.2805238194672315</v>
      </c>
      <c r="L385" s="185">
        <v>208</v>
      </c>
    </row>
    <row r="386" spans="1:12" s="170" customFormat="1" ht="20.25" customHeight="1">
      <c r="A386" s="192"/>
      <c r="B386" s="191" t="s">
        <v>636</v>
      </c>
      <c r="C386" s="175">
        <v>0</v>
      </c>
      <c r="D386" s="175">
        <v>1434</v>
      </c>
      <c r="E386" s="175"/>
      <c r="F386" s="175">
        <v>1352</v>
      </c>
      <c r="G386" s="175">
        <v>1343</v>
      </c>
      <c r="H386" s="176">
        <f t="shared" si="16"/>
        <v>0</v>
      </c>
      <c r="I386" s="176">
        <f t="shared" si="17"/>
        <v>0.93654114365411434</v>
      </c>
      <c r="J386" s="176">
        <f t="shared" si="18"/>
        <v>0</v>
      </c>
      <c r="K386" s="176">
        <f t="shared" si="19"/>
        <v>0.99334319526627224</v>
      </c>
      <c r="L386" s="185">
        <v>20801</v>
      </c>
    </row>
    <row r="387" spans="1:12" s="170" customFormat="1" ht="20.25" customHeight="1">
      <c r="A387" s="192"/>
      <c r="B387" s="191" t="s">
        <v>362</v>
      </c>
      <c r="C387" s="175">
        <v>0</v>
      </c>
      <c r="D387" s="175">
        <v>1320</v>
      </c>
      <c r="E387" s="175"/>
      <c r="F387" s="175">
        <v>1321</v>
      </c>
      <c r="G387" s="175">
        <v>1261</v>
      </c>
      <c r="H387" s="176">
        <f t="shared" si="16"/>
        <v>0</v>
      </c>
      <c r="I387" s="176">
        <f t="shared" si="17"/>
        <v>0.95530303030303032</v>
      </c>
      <c r="J387" s="176">
        <f t="shared" si="18"/>
        <v>0</v>
      </c>
      <c r="K387" s="176">
        <f t="shared" si="19"/>
        <v>0.95457986373959125</v>
      </c>
      <c r="L387" s="185">
        <v>2080101</v>
      </c>
    </row>
    <row r="388" spans="1:12" s="170" customFormat="1" ht="20.25" customHeight="1">
      <c r="A388" s="192"/>
      <c r="B388" s="191" t="s">
        <v>363</v>
      </c>
      <c r="C388" s="175">
        <v>0</v>
      </c>
      <c r="D388" s="175">
        <v>0</v>
      </c>
      <c r="E388" s="175"/>
      <c r="F388" s="175">
        <v>0</v>
      </c>
      <c r="G388" s="175">
        <v>1</v>
      </c>
      <c r="H388" s="176">
        <f t="shared" si="16"/>
        <v>0</v>
      </c>
      <c r="I388" s="176">
        <f t="shared" si="17"/>
        <v>0</v>
      </c>
      <c r="J388" s="176">
        <f t="shared" si="18"/>
        <v>0</v>
      </c>
      <c r="K388" s="176">
        <f t="shared" si="19"/>
        <v>0</v>
      </c>
      <c r="L388" s="185">
        <v>2080102</v>
      </c>
    </row>
    <row r="389" spans="1:12" s="170" customFormat="1" ht="20.25" customHeight="1">
      <c r="A389" s="192"/>
      <c r="B389" s="191" t="s">
        <v>364</v>
      </c>
      <c r="C389" s="175">
        <v>0</v>
      </c>
      <c r="D389" s="175">
        <v>0</v>
      </c>
      <c r="E389" s="175"/>
      <c r="F389" s="175">
        <v>0</v>
      </c>
      <c r="G389" s="175">
        <v>0</v>
      </c>
      <c r="H389" s="176">
        <f t="shared" si="16"/>
        <v>0</v>
      </c>
      <c r="I389" s="176">
        <f t="shared" si="17"/>
        <v>0</v>
      </c>
      <c r="J389" s="176">
        <f t="shared" si="18"/>
        <v>0</v>
      </c>
      <c r="K389" s="176">
        <f t="shared" si="19"/>
        <v>0</v>
      </c>
      <c r="L389" s="185">
        <v>2080103</v>
      </c>
    </row>
    <row r="390" spans="1:12" s="170" customFormat="1" ht="20.25" customHeight="1">
      <c r="A390" s="192"/>
      <c r="B390" s="191" t="s">
        <v>637</v>
      </c>
      <c r="C390" s="175">
        <v>0</v>
      </c>
      <c r="D390" s="175">
        <v>0</v>
      </c>
      <c r="E390" s="175"/>
      <c r="F390" s="175">
        <v>0</v>
      </c>
      <c r="G390" s="175">
        <v>0</v>
      </c>
      <c r="H390" s="176">
        <f t="shared" si="16"/>
        <v>0</v>
      </c>
      <c r="I390" s="176">
        <f t="shared" si="17"/>
        <v>0</v>
      </c>
      <c r="J390" s="176">
        <f t="shared" si="18"/>
        <v>0</v>
      </c>
      <c r="K390" s="176">
        <f t="shared" si="19"/>
        <v>0</v>
      </c>
      <c r="L390" s="185">
        <v>2080104</v>
      </c>
    </row>
    <row r="391" spans="1:12" s="170" customFormat="1" ht="20.25" customHeight="1">
      <c r="A391" s="192"/>
      <c r="B391" s="191" t="s">
        <v>638</v>
      </c>
      <c r="C391" s="175">
        <v>0</v>
      </c>
      <c r="D391" s="175">
        <v>0</v>
      </c>
      <c r="E391" s="175"/>
      <c r="F391" s="175">
        <v>0</v>
      </c>
      <c r="G391" s="175">
        <v>0</v>
      </c>
      <c r="H391" s="176">
        <f t="shared" si="16"/>
        <v>0</v>
      </c>
      <c r="I391" s="176">
        <f t="shared" si="17"/>
        <v>0</v>
      </c>
      <c r="J391" s="176">
        <f t="shared" si="18"/>
        <v>0</v>
      </c>
      <c r="K391" s="176">
        <f t="shared" si="19"/>
        <v>0</v>
      </c>
      <c r="L391" s="185">
        <v>2080105</v>
      </c>
    </row>
    <row r="392" spans="1:12" s="170" customFormat="1" ht="20.25" customHeight="1">
      <c r="A392" s="192"/>
      <c r="B392" s="191" t="s">
        <v>639</v>
      </c>
      <c r="C392" s="175">
        <v>0</v>
      </c>
      <c r="D392" s="175">
        <v>0</v>
      </c>
      <c r="E392" s="175"/>
      <c r="F392" s="175">
        <v>0</v>
      </c>
      <c r="G392" s="175">
        <v>0</v>
      </c>
      <c r="H392" s="176">
        <f t="shared" si="16"/>
        <v>0</v>
      </c>
      <c r="I392" s="176">
        <f t="shared" si="17"/>
        <v>0</v>
      </c>
      <c r="J392" s="176">
        <f t="shared" si="18"/>
        <v>0</v>
      </c>
      <c r="K392" s="176">
        <f t="shared" si="19"/>
        <v>0</v>
      </c>
      <c r="L392" s="185">
        <v>2080106</v>
      </c>
    </row>
    <row r="393" spans="1:12" s="170" customFormat="1" ht="20.25" customHeight="1">
      <c r="A393" s="192"/>
      <c r="B393" s="191" t="s">
        <v>640</v>
      </c>
      <c r="C393" s="175">
        <v>0</v>
      </c>
      <c r="D393" s="175">
        <v>0</v>
      </c>
      <c r="E393" s="175"/>
      <c r="F393" s="175">
        <v>0</v>
      </c>
      <c r="G393" s="175">
        <v>0</v>
      </c>
      <c r="H393" s="176">
        <f t="shared" si="16"/>
        <v>0</v>
      </c>
      <c r="I393" s="176">
        <f t="shared" si="17"/>
        <v>0</v>
      </c>
      <c r="J393" s="176">
        <f t="shared" si="18"/>
        <v>0</v>
      </c>
      <c r="K393" s="176">
        <f t="shared" si="19"/>
        <v>0</v>
      </c>
      <c r="L393" s="185">
        <v>2080107</v>
      </c>
    </row>
    <row r="394" spans="1:12" s="170" customFormat="1" ht="20.25" customHeight="1">
      <c r="A394" s="192"/>
      <c r="B394" s="191" t="s">
        <v>403</v>
      </c>
      <c r="C394" s="175">
        <v>0</v>
      </c>
      <c r="D394" s="175">
        <v>0</v>
      </c>
      <c r="E394" s="175"/>
      <c r="F394" s="175">
        <v>0</v>
      </c>
      <c r="G394" s="175">
        <v>0</v>
      </c>
      <c r="H394" s="176">
        <f t="shared" si="16"/>
        <v>0</v>
      </c>
      <c r="I394" s="176">
        <f t="shared" si="17"/>
        <v>0</v>
      </c>
      <c r="J394" s="176">
        <f t="shared" si="18"/>
        <v>0</v>
      </c>
      <c r="K394" s="176">
        <f t="shared" si="19"/>
        <v>0</v>
      </c>
      <c r="L394" s="185">
        <v>2080108</v>
      </c>
    </row>
    <row r="395" spans="1:12" s="170" customFormat="1" ht="20.25" customHeight="1">
      <c r="A395" s="192"/>
      <c r="B395" s="191" t="s">
        <v>641</v>
      </c>
      <c r="C395" s="175">
        <v>0</v>
      </c>
      <c r="D395" s="175">
        <v>0</v>
      </c>
      <c r="E395" s="175"/>
      <c r="F395" s="175">
        <v>0</v>
      </c>
      <c r="G395" s="175">
        <v>0</v>
      </c>
      <c r="H395" s="176">
        <f t="shared" si="16"/>
        <v>0</v>
      </c>
      <c r="I395" s="176">
        <f t="shared" si="17"/>
        <v>0</v>
      </c>
      <c r="J395" s="176">
        <f t="shared" si="18"/>
        <v>0</v>
      </c>
      <c r="K395" s="176">
        <f t="shared" si="19"/>
        <v>0</v>
      </c>
      <c r="L395" s="185">
        <v>2080109</v>
      </c>
    </row>
    <row r="396" spans="1:12" s="170" customFormat="1" ht="20.25" customHeight="1">
      <c r="A396" s="192"/>
      <c r="B396" s="191" t="s">
        <v>642</v>
      </c>
      <c r="C396" s="175">
        <v>0</v>
      </c>
      <c r="D396" s="175">
        <v>0</v>
      </c>
      <c r="E396" s="175"/>
      <c r="F396" s="175">
        <v>0</v>
      </c>
      <c r="G396" s="175">
        <v>0</v>
      </c>
      <c r="H396" s="176">
        <f t="shared" si="16"/>
        <v>0</v>
      </c>
      <c r="I396" s="176">
        <f t="shared" si="17"/>
        <v>0</v>
      </c>
      <c r="J396" s="176">
        <f t="shared" si="18"/>
        <v>0</v>
      </c>
      <c r="K396" s="176">
        <f t="shared" si="19"/>
        <v>0</v>
      </c>
      <c r="L396" s="185">
        <v>2080110</v>
      </c>
    </row>
    <row r="397" spans="1:12" s="170" customFormat="1" ht="20.25" customHeight="1">
      <c r="A397" s="192"/>
      <c r="B397" s="191" t="s">
        <v>643</v>
      </c>
      <c r="C397" s="175">
        <v>0</v>
      </c>
      <c r="D397" s="175">
        <v>0</v>
      </c>
      <c r="E397" s="175"/>
      <c r="F397" s="175">
        <v>0</v>
      </c>
      <c r="G397" s="175">
        <v>0</v>
      </c>
      <c r="H397" s="176">
        <f t="shared" si="16"/>
        <v>0</v>
      </c>
      <c r="I397" s="176">
        <f t="shared" si="17"/>
        <v>0</v>
      </c>
      <c r="J397" s="176">
        <f t="shared" si="18"/>
        <v>0</v>
      </c>
      <c r="K397" s="176">
        <f t="shared" si="19"/>
        <v>0</v>
      </c>
      <c r="L397" s="185">
        <v>2080111</v>
      </c>
    </row>
    <row r="398" spans="1:12" s="170" customFormat="1" ht="20.25" customHeight="1">
      <c r="A398" s="192"/>
      <c r="B398" s="191" t="s">
        <v>644</v>
      </c>
      <c r="C398" s="175">
        <v>0</v>
      </c>
      <c r="D398" s="175">
        <v>0</v>
      </c>
      <c r="E398" s="175"/>
      <c r="F398" s="175">
        <v>0</v>
      </c>
      <c r="G398" s="175">
        <v>0</v>
      </c>
      <c r="H398" s="176">
        <f t="shared" si="16"/>
        <v>0</v>
      </c>
      <c r="I398" s="176">
        <f t="shared" si="17"/>
        <v>0</v>
      </c>
      <c r="J398" s="176">
        <f t="shared" si="18"/>
        <v>0</v>
      </c>
      <c r="K398" s="176">
        <f t="shared" si="19"/>
        <v>0</v>
      </c>
      <c r="L398" s="185">
        <v>2080112</v>
      </c>
    </row>
    <row r="399" spans="1:12" s="170" customFormat="1" ht="20.25" customHeight="1">
      <c r="A399" s="192"/>
      <c r="B399" s="191" t="s">
        <v>645</v>
      </c>
      <c r="C399" s="175">
        <v>0</v>
      </c>
      <c r="D399" s="175">
        <v>0</v>
      </c>
      <c r="E399" s="175"/>
      <c r="F399" s="175">
        <v>0</v>
      </c>
      <c r="G399" s="175">
        <v>0</v>
      </c>
      <c r="H399" s="176">
        <f t="shared" si="16"/>
        <v>0</v>
      </c>
      <c r="I399" s="176">
        <f t="shared" si="17"/>
        <v>0</v>
      </c>
      <c r="J399" s="176">
        <f t="shared" si="18"/>
        <v>0</v>
      </c>
      <c r="K399" s="176">
        <f t="shared" si="19"/>
        <v>0</v>
      </c>
      <c r="L399" s="185">
        <v>2080113</v>
      </c>
    </row>
    <row r="400" spans="1:12" s="170" customFormat="1" ht="20.25" customHeight="1">
      <c r="A400" s="192"/>
      <c r="B400" s="191" t="s">
        <v>646</v>
      </c>
      <c r="C400" s="175">
        <v>0</v>
      </c>
      <c r="D400" s="175">
        <v>0</v>
      </c>
      <c r="E400" s="175"/>
      <c r="F400" s="175">
        <v>0</v>
      </c>
      <c r="G400" s="175">
        <v>0</v>
      </c>
      <c r="H400" s="176">
        <f t="shared" si="16"/>
        <v>0</v>
      </c>
      <c r="I400" s="176">
        <f t="shared" si="17"/>
        <v>0</v>
      </c>
      <c r="J400" s="176">
        <f t="shared" si="18"/>
        <v>0</v>
      </c>
      <c r="K400" s="176">
        <f t="shared" si="19"/>
        <v>0</v>
      </c>
      <c r="L400" s="185">
        <v>2080114</v>
      </c>
    </row>
    <row r="401" spans="1:12" s="170" customFormat="1" ht="20.25" customHeight="1">
      <c r="A401" s="192"/>
      <c r="B401" s="191" t="s">
        <v>647</v>
      </c>
      <c r="C401" s="175">
        <v>0</v>
      </c>
      <c r="D401" s="175">
        <v>0</v>
      </c>
      <c r="E401" s="175"/>
      <c r="F401" s="175">
        <v>0</v>
      </c>
      <c r="G401" s="175">
        <v>0</v>
      </c>
      <c r="H401" s="176">
        <f t="shared" si="16"/>
        <v>0</v>
      </c>
      <c r="I401" s="176">
        <f t="shared" si="17"/>
        <v>0</v>
      </c>
      <c r="J401" s="176">
        <f t="shared" si="18"/>
        <v>0</v>
      </c>
      <c r="K401" s="176">
        <f t="shared" si="19"/>
        <v>0</v>
      </c>
      <c r="L401" s="185">
        <v>2080115</v>
      </c>
    </row>
    <row r="402" spans="1:12" s="170" customFormat="1" ht="20.25" customHeight="1">
      <c r="A402" s="192"/>
      <c r="B402" s="191" t="s">
        <v>648</v>
      </c>
      <c r="C402" s="175">
        <v>0</v>
      </c>
      <c r="D402" s="175">
        <v>0</v>
      </c>
      <c r="E402" s="175"/>
      <c r="F402" s="175">
        <v>0</v>
      </c>
      <c r="G402" s="175">
        <v>0</v>
      </c>
      <c r="H402" s="176">
        <f t="shared" si="16"/>
        <v>0</v>
      </c>
      <c r="I402" s="176">
        <f t="shared" si="17"/>
        <v>0</v>
      </c>
      <c r="J402" s="176">
        <f t="shared" si="18"/>
        <v>0</v>
      </c>
      <c r="K402" s="176">
        <f t="shared" si="19"/>
        <v>0</v>
      </c>
      <c r="L402" s="185">
        <v>2080116</v>
      </c>
    </row>
    <row r="403" spans="1:12" s="170" customFormat="1" ht="20.25" customHeight="1">
      <c r="A403" s="192"/>
      <c r="B403" s="191" t="s">
        <v>371</v>
      </c>
      <c r="C403" s="175">
        <v>0</v>
      </c>
      <c r="D403" s="175">
        <v>0</v>
      </c>
      <c r="E403" s="175"/>
      <c r="F403" s="175">
        <v>0</v>
      </c>
      <c r="G403" s="175">
        <v>0</v>
      </c>
      <c r="H403" s="176">
        <f t="shared" si="16"/>
        <v>0</v>
      </c>
      <c r="I403" s="176">
        <f t="shared" si="17"/>
        <v>0</v>
      </c>
      <c r="J403" s="176">
        <f t="shared" si="18"/>
        <v>0</v>
      </c>
      <c r="K403" s="176">
        <f t="shared" si="19"/>
        <v>0</v>
      </c>
      <c r="L403" s="185">
        <v>2080150</v>
      </c>
    </row>
    <row r="404" spans="1:12" s="170" customFormat="1" ht="20.25" customHeight="1">
      <c r="A404" s="192"/>
      <c r="B404" s="191" t="s">
        <v>649</v>
      </c>
      <c r="C404" s="175">
        <v>0</v>
      </c>
      <c r="D404" s="175">
        <v>114</v>
      </c>
      <c r="E404" s="175"/>
      <c r="F404" s="175">
        <v>31</v>
      </c>
      <c r="G404" s="175">
        <v>81</v>
      </c>
      <c r="H404" s="176">
        <f t="shared" si="16"/>
        <v>0</v>
      </c>
      <c r="I404" s="176">
        <f t="shared" si="17"/>
        <v>0.71052631578947367</v>
      </c>
      <c r="J404" s="176">
        <f t="shared" si="18"/>
        <v>0</v>
      </c>
      <c r="K404" s="176">
        <f t="shared" si="19"/>
        <v>2.6129032258064515</v>
      </c>
      <c r="L404" s="185">
        <v>2080199</v>
      </c>
    </row>
    <row r="405" spans="1:12" s="170" customFormat="1" ht="20.25" customHeight="1">
      <c r="A405" s="192"/>
      <c r="B405" s="191" t="s">
        <v>650</v>
      </c>
      <c r="C405" s="175">
        <v>0</v>
      </c>
      <c r="D405" s="175">
        <v>405</v>
      </c>
      <c r="E405" s="175"/>
      <c r="F405" s="175">
        <v>632</v>
      </c>
      <c r="G405" s="175">
        <v>604</v>
      </c>
      <c r="H405" s="176">
        <f t="shared" si="16"/>
        <v>0</v>
      </c>
      <c r="I405" s="176">
        <f t="shared" si="17"/>
        <v>1.491358024691358</v>
      </c>
      <c r="J405" s="176">
        <f t="shared" si="18"/>
        <v>0</v>
      </c>
      <c r="K405" s="176">
        <f t="shared" si="19"/>
        <v>0.95569620253164556</v>
      </c>
      <c r="L405" s="185">
        <v>20802</v>
      </c>
    </row>
    <row r="406" spans="1:12" s="170" customFormat="1" ht="20.25" customHeight="1">
      <c r="A406" s="192"/>
      <c r="B406" s="191" t="s">
        <v>362</v>
      </c>
      <c r="C406" s="175">
        <v>0</v>
      </c>
      <c r="D406" s="175">
        <v>330</v>
      </c>
      <c r="E406" s="175"/>
      <c r="F406" s="175">
        <v>331</v>
      </c>
      <c r="G406" s="175">
        <v>316</v>
      </c>
      <c r="H406" s="176">
        <f t="shared" si="16"/>
        <v>0</v>
      </c>
      <c r="I406" s="176">
        <f t="shared" si="17"/>
        <v>0.95757575757575752</v>
      </c>
      <c r="J406" s="176">
        <f t="shared" si="18"/>
        <v>0</v>
      </c>
      <c r="K406" s="176">
        <f t="shared" si="19"/>
        <v>0.9546827794561934</v>
      </c>
      <c r="L406" s="185">
        <v>2080201</v>
      </c>
    </row>
    <row r="407" spans="1:12" s="170" customFormat="1" ht="20.25" customHeight="1">
      <c r="A407" s="192"/>
      <c r="B407" s="191" t="s">
        <v>363</v>
      </c>
      <c r="C407" s="175">
        <v>0</v>
      </c>
      <c r="D407" s="175">
        <v>20</v>
      </c>
      <c r="E407" s="175"/>
      <c r="F407" s="175">
        <v>20</v>
      </c>
      <c r="G407" s="175">
        <v>27</v>
      </c>
      <c r="H407" s="176">
        <f t="shared" si="16"/>
        <v>0</v>
      </c>
      <c r="I407" s="176">
        <f t="shared" si="17"/>
        <v>1.35</v>
      </c>
      <c r="J407" s="176">
        <f t="shared" si="18"/>
        <v>0</v>
      </c>
      <c r="K407" s="176">
        <f t="shared" si="19"/>
        <v>1.35</v>
      </c>
      <c r="L407" s="185">
        <v>2080202</v>
      </c>
    </row>
    <row r="408" spans="1:12" s="170" customFormat="1" ht="20.25" customHeight="1">
      <c r="A408" s="192"/>
      <c r="B408" s="191" t="s">
        <v>364</v>
      </c>
      <c r="C408" s="175">
        <v>0</v>
      </c>
      <c r="D408" s="175">
        <v>0</v>
      </c>
      <c r="E408" s="175"/>
      <c r="F408" s="175">
        <v>0</v>
      </c>
      <c r="G408" s="175">
        <v>0</v>
      </c>
      <c r="H408" s="176">
        <f t="shared" si="16"/>
        <v>0</v>
      </c>
      <c r="I408" s="176">
        <f t="shared" si="17"/>
        <v>0</v>
      </c>
      <c r="J408" s="176">
        <f t="shared" si="18"/>
        <v>0</v>
      </c>
      <c r="K408" s="176">
        <f t="shared" si="19"/>
        <v>0</v>
      </c>
      <c r="L408" s="185">
        <v>2080203</v>
      </c>
    </row>
    <row r="409" spans="1:12" s="170" customFormat="1" ht="20.25" customHeight="1">
      <c r="A409" s="192"/>
      <c r="B409" s="191" t="s">
        <v>651</v>
      </c>
      <c r="C409" s="175">
        <v>0</v>
      </c>
      <c r="D409" s="175">
        <v>0</v>
      </c>
      <c r="E409" s="175"/>
      <c r="F409" s="175">
        <v>0</v>
      </c>
      <c r="G409" s="175">
        <v>0</v>
      </c>
      <c r="H409" s="176">
        <f t="shared" si="16"/>
        <v>0</v>
      </c>
      <c r="I409" s="176">
        <f t="shared" si="17"/>
        <v>0</v>
      </c>
      <c r="J409" s="176">
        <f t="shared" si="18"/>
        <v>0</v>
      </c>
      <c r="K409" s="176">
        <f t="shared" si="19"/>
        <v>0</v>
      </c>
      <c r="L409" s="185">
        <v>2080206</v>
      </c>
    </row>
    <row r="410" spans="1:12" s="170" customFormat="1" ht="20.25" customHeight="1">
      <c r="A410" s="192"/>
      <c r="B410" s="191" t="s">
        <v>652</v>
      </c>
      <c r="C410" s="175">
        <v>0</v>
      </c>
      <c r="D410" s="175">
        <v>0</v>
      </c>
      <c r="E410" s="175"/>
      <c r="F410" s="175">
        <v>0</v>
      </c>
      <c r="G410" s="175">
        <v>0</v>
      </c>
      <c r="H410" s="176">
        <f t="shared" si="16"/>
        <v>0</v>
      </c>
      <c r="I410" s="176">
        <f t="shared" si="17"/>
        <v>0</v>
      </c>
      <c r="J410" s="176">
        <f t="shared" si="18"/>
        <v>0</v>
      </c>
      <c r="K410" s="176">
        <f t="shared" si="19"/>
        <v>0</v>
      </c>
      <c r="L410" s="185">
        <v>2080207</v>
      </c>
    </row>
    <row r="411" spans="1:12" s="170" customFormat="1" ht="20.25" customHeight="1">
      <c r="A411" s="192"/>
      <c r="B411" s="191" t="s">
        <v>653</v>
      </c>
      <c r="C411" s="175">
        <v>0</v>
      </c>
      <c r="D411" s="175">
        <v>55</v>
      </c>
      <c r="E411" s="175"/>
      <c r="F411" s="175">
        <v>104</v>
      </c>
      <c r="G411" s="175">
        <v>97</v>
      </c>
      <c r="H411" s="176">
        <f t="shared" si="16"/>
        <v>0</v>
      </c>
      <c r="I411" s="176">
        <f t="shared" si="17"/>
        <v>1.7636363636363637</v>
      </c>
      <c r="J411" s="176">
        <f t="shared" si="18"/>
        <v>0</v>
      </c>
      <c r="K411" s="176">
        <f t="shared" si="19"/>
        <v>0.93269230769230771</v>
      </c>
      <c r="L411" s="185">
        <v>2080208</v>
      </c>
    </row>
    <row r="412" spans="1:12" s="170" customFormat="1" ht="20.25" customHeight="1">
      <c r="A412" s="192"/>
      <c r="B412" s="191" t="s">
        <v>654</v>
      </c>
      <c r="C412" s="175">
        <v>0</v>
      </c>
      <c r="D412" s="175"/>
      <c r="E412" s="175"/>
      <c r="F412" s="175">
        <v>177</v>
      </c>
      <c r="G412" s="175">
        <v>164</v>
      </c>
      <c r="H412" s="176">
        <f t="shared" si="16"/>
        <v>0</v>
      </c>
      <c r="I412" s="176">
        <f t="shared" si="17"/>
        <v>0</v>
      </c>
      <c r="J412" s="176">
        <f t="shared" si="18"/>
        <v>0</v>
      </c>
      <c r="K412" s="176">
        <f t="shared" si="19"/>
        <v>0.92655367231638419</v>
      </c>
      <c r="L412" s="185">
        <v>2080299</v>
      </c>
    </row>
    <row r="413" spans="1:12" s="170" customFormat="1" ht="20.25" customHeight="1">
      <c r="A413" s="192"/>
      <c r="B413" s="191" t="s">
        <v>655</v>
      </c>
      <c r="C413" s="175">
        <v>0</v>
      </c>
      <c r="D413" s="175"/>
      <c r="E413" s="175"/>
      <c r="F413" s="175"/>
      <c r="G413" s="175"/>
      <c r="H413" s="176">
        <f t="shared" si="16"/>
        <v>0</v>
      </c>
      <c r="I413" s="176">
        <f t="shared" si="17"/>
        <v>0</v>
      </c>
      <c r="J413" s="176">
        <f t="shared" si="18"/>
        <v>0</v>
      </c>
      <c r="K413" s="176">
        <f t="shared" si="19"/>
        <v>0</v>
      </c>
      <c r="L413" s="185">
        <v>20804</v>
      </c>
    </row>
    <row r="414" spans="1:12" s="170" customFormat="1" ht="20.25" customHeight="1">
      <c r="A414" s="192"/>
      <c r="B414" s="191" t="s">
        <v>656</v>
      </c>
      <c r="C414" s="175">
        <v>0</v>
      </c>
      <c r="D414" s="175"/>
      <c r="E414" s="175"/>
      <c r="F414" s="175"/>
      <c r="G414" s="175"/>
      <c r="H414" s="176">
        <f t="shared" si="16"/>
        <v>0</v>
      </c>
      <c r="I414" s="176">
        <f t="shared" si="17"/>
        <v>0</v>
      </c>
      <c r="J414" s="176">
        <f t="shared" si="18"/>
        <v>0</v>
      </c>
      <c r="K414" s="176">
        <f t="shared" si="19"/>
        <v>0</v>
      </c>
      <c r="L414" s="185">
        <v>2080402</v>
      </c>
    </row>
    <row r="415" spans="1:12" s="170" customFormat="1" ht="20.25" customHeight="1">
      <c r="A415" s="192"/>
      <c r="B415" s="191" t="s">
        <v>657</v>
      </c>
      <c r="C415" s="175">
        <v>0</v>
      </c>
      <c r="D415" s="175">
        <v>15020</v>
      </c>
      <c r="E415" s="175"/>
      <c r="F415" s="175">
        <v>15706</v>
      </c>
      <c r="G415" s="175">
        <v>17475</v>
      </c>
      <c r="H415" s="176">
        <f t="shared" si="16"/>
        <v>0</v>
      </c>
      <c r="I415" s="176">
        <f t="shared" si="17"/>
        <v>1.1634487350199734</v>
      </c>
      <c r="J415" s="176">
        <f t="shared" si="18"/>
        <v>0</v>
      </c>
      <c r="K415" s="176">
        <f t="shared" si="19"/>
        <v>1.1126321151152425</v>
      </c>
      <c r="L415" s="185">
        <v>20805</v>
      </c>
    </row>
    <row r="416" spans="1:12" s="170" customFormat="1" ht="20.25" customHeight="1">
      <c r="A416" s="192"/>
      <c r="B416" s="191" t="s">
        <v>658</v>
      </c>
      <c r="C416" s="175">
        <v>0</v>
      </c>
      <c r="D416" s="175">
        <v>2260</v>
      </c>
      <c r="E416" s="175"/>
      <c r="F416" s="175">
        <v>2136</v>
      </c>
      <c r="G416" s="175">
        <v>1990</v>
      </c>
      <c r="H416" s="176">
        <f t="shared" si="16"/>
        <v>0</v>
      </c>
      <c r="I416" s="176">
        <f t="shared" si="17"/>
        <v>0.88053097345132747</v>
      </c>
      <c r="J416" s="176">
        <f t="shared" si="18"/>
        <v>0</v>
      </c>
      <c r="K416" s="176">
        <f t="shared" si="19"/>
        <v>0.93164794007490637</v>
      </c>
      <c r="L416" s="185">
        <v>2080501</v>
      </c>
    </row>
    <row r="417" spans="1:12" s="170" customFormat="1" ht="20.25" customHeight="1">
      <c r="A417" s="192"/>
      <c r="B417" s="191" t="s">
        <v>659</v>
      </c>
      <c r="C417" s="175">
        <v>0</v>
      </c>
      <c r="D417" s="175">
        <v>2759</v>
      </c>
      <c r="E417" s="175"/>
      <c r="F417" s="175">
        <v>3557</v>
      </c>
      <c r="G417" s="175">
        <v>3281</v>
      </c>
      <c r="H417" s="176">
        <f t="shared" si="16"/>
        <v>0</v>
      </c>
      <c r="I417" s="176">
        <f t="shared" si="17"/>
        <v>1.1891989851395433</v>
      </c>
      <c r="J417" s="176">
        <f t="shared" si="18"/>
        <v>0</v>
      </c>
      <c r="K417" s="176">
        <f t="shared" si="19"/>
        <v>0.92240652235029519</v>
      </c>
      <c r="L417" s="185">
        <v>2080502</v>
      </c>
    </row>
    <row r="418" spans="1:12" s="170" customFormat="1" ht="20.25" customHeight="1">
      <c r="A418" s="192"/>
      <c r="B418" s="191" t="s">
        <v>660</v>
      </c>
      <c r="C418" s="175">
        <v>0</v>
      </c>
      <c r="D418" s="175">
        <v>0</v>
      </c>
      <c r="E418" s="175"/>
      <c r="F418" s="175">
        <v>0</v>
      </c>
      <c r="G418" s="175">
        <v>0</v>
      </c>
      <c r="H418" s="176">
        <f t="shared" si="16"/>
        <v>0</v>
      </c>
      <c r="I418" s="176">
        <f t="shared" si="17"/>
        <v>0</v>
      </c>
      <c r="J418" s="176">
        <f t="shared" si="18"/>
        <v>0</v>
      </c>
      <c r="K418" s="176">
        <f t="shared" si="19"/>
        <v>0</v>
      </c>
      <c r="L418" s="185">
        <v>2080503</v>
      </c>
    </row>
    <row r="419" spans="1:12" s="170" customFormat="1" ht="20.25" customHeight="1">
      <c r="A419" s="192"/>
      <c r="B419" s="191" t="s">
        <v>661</v>
      </c>
      <c r="C419" s="175">
        <v>0</v>
      </c>
      <c r="D419" s="175">
        <v>7241</v>
      </c>
      <c r="E419" s="175"/>
      <c r="F419" s="175">
        <v>7247</v>
      </c>
      <c r="G419" s="175">
        <v>8456</v>
      </c>
      <c r="H419" s="176">
        <f t="shared" si="16"/>
        <v>0</v>
      </c>
      <c r="I419" s="176">
        <f t="shared" si="17"/>
        <v>1.1677945035216131</v>
      </c>
      <c r="J419" s="176">
        <f t="shared" si="18"/>
        <v>0</v>
      </c>
      <c r="K419" s="176">
        <f t="shared" si="19"/>
        <v>1.1668276528218573</v>
      </c>
      <c r="L419" s="185">
        <v>2080505</v>
      </c>
    </row>
    <row r="420" spans="1:12" s="170" customFormat="1" ht="20.25" customHeight="1">
      <c r="A420" s="192"/>
      <c r="B420" s="191" t="s">
        <v>662</v>
      </c>
      <c r="C420" s="175">
        <v>0</v>
      </c>
      <c r="D420" s="175">
        <v>1190</v>
      </c>
      <c r="E420" s="175"/>
      <c r="F420" s="175">
        <v>1194</v>
      </c>
      <c r="G420" s="175">
        <v>1722</v>
      </c>
      <c r="H420" s="176">
        <f t="shared" si="16"/>
        <v>0</v>
      </c>
      <c r="I420" s="176">
        <f t="shared" si="17"/>
        <v>1.4470588235294117</v>
      </c>
      <c r="J420" s="176">
        <f t="shared" si="18"/>
        <v>0</v>
      </c>
      <c r="K420" s="176">
        <f t="shared" si="19"/>
        <v>1.4422110552763818</v>
      </c>
      <c r="L420" s="185">
        <v>2080506</v>
      </c>
    </row>
    <row r="421" spans="1:12" s="170" customFormat="1" ht="20.25" customHeight="1">
      <c r="A421" s="192"/>
      <c r="B421" s="191" t="s">
        <v>663</v>
      </c>
      <c r="C421" s="175">
        <v>0</v>
      </c>
      <c r="D421" s="175">
        <v>1370</v>
      </c>
      <c r="E421" s="175"/>
      <c r="F421" s="175">
        <v>1372</v>
      </c>
      <c r="G421" s="175">
        <v>1791</v>
      </c>
      <c r="H421" s="176">
        <f t="shared" si="16"/>
        <v>0</v>
      </c>
      <c r="I421" s="176">
        <f t="shared" si="17"/>
        <v>1.3072992700729926</v>
      </c>
      <c r="J421" s="176">
        <f t="shared" si="18"/>
        <v>0</v>
      </c>
      <c r="K421" s="176">
        <f t="shared" si="19"/>
        <v>1.305393586005831</v>
      </c>
      <c r="L421" s="185">
        <v>2080507</v>
      </c>
    </row>
    <row r="422" spans="1:12" s="170" customFormat="1" ht="20.25" customHeight="1">
      <c r="A422" s="192"/>
      <c r="B422" s="191" t="s">
        <v>664</v>
      </c>
      <c r="C422" s="175">
        <v>0</v>
      </c>
      <c r="D422" s="175">
        <v>0</v>
      </c>
      <c r="E422" s="175"/>
      <c r="F422" s="175">
        <v>0</v>
      </c>
      <c r="G422" s="175">
        <v>0</v>
      </c>
      <c r="H422" s="176">
        <f t="shared" si="16"/>
        <v>0</v>
      </c>
      <c r="I422" s="176">
        <f t="shared" si="17"/>
        <v>0</v>
      </c>
      <c r="J422" s="176">
        <f t="shared" si="18"/>
        <v>0</v>
      </c>
      <c r="K422" s="176">
        <f t="shared" si="19"/>
        <v>0</v>
      </c>
      <c r="L422" s="185">
        <v>2080508</v>
      </c>
    </row>
    <row r="423" spans="1:12" s="170" customFormat="1" ht="20.25" customHeight="1">
      <c r="A423" s="192"/>
      <c r="B423" s="191" t="s">
        <v>665</v>
      </c>
      <c r="C423" s="175">
        <v>0</v>
      </c>
      <c r="D423" s="175">
        <v>200</v>
      </c>
      <c r="E423" s="175"/>
      <c r="F423" s="175">
        <v>200</v>
      </c>
      <c r="G423" s="175">
        <v>235</v>
      </c>
      <c r="H423" s="176">
        <f t="shared" si="16"/>
        <v>0</v>
      </c>
      <c r="I423" s="176">
        <f t="shared" si="17"/>
        <v>1.175</v>
      </c>
      <c r="J423" s="176">
        <f t="shared" si="18"/>
        <v>0</v>
      </c>
      <c r="K423" s="176">
        <f t="shared" si="19"/>
        <v>1.175</v>
      </c>
      <c r="L423" s="185">
        <v>2080599</v>
      </c>
    </row>
    <row r="424" spans="1:12" s="170" customFormat="1" ht="20.25" customHeight="1">
      <c r="A424" s="192"/>
      <c r="B424" s="191" t="s">
        <v>666</v>
      </c>
      <c r="C424" s="175">
        <v>0</v>
      </c>
      <c r="D424" s="175"/>
      <c r="E424" s="175"/>
      <c r="F424" s="175"/>
      <c r="G424" s="175"/>
      <c r="H424" s="176">
        <f t="shared" si="16"/>
        <v>0</v>
      </c>
      <c r="I424" s="176">
        <f t="shared" si="17"/>
        <v>0</v>
      </c>
      <c r="J424" s="176">
        <f t="shared" si="18"/>
        <v>0</v>
      </c>
      <c r="K424" s="176">
        <f t="shared" si="19"/>
        <v>0</v>
      </c>
      <c r="L424" s="185">
        <v>20806</v>
      </c>
    </row>
    <row r="425" spans="1:12" s="170" customFormat="1" ht="20.25" customHeight="1">
      <c r="A425" s="192"/>
      <c r="B425" s="191" t="s">
        <v>667</v>
      </c>
      <c r="C425" s="175">
        <v>0</v>
      </c>
      <c r="D425" s="175"/>
      <c r="E425" s="175"/>
      <c r="F425" s="175"/>
      <c r="G425" s="175"/>
      <c r="H425" s="176">
        <f t="shared" si="16"/>
        <v>0</v>
      </c>
      <c r="I425" s="176">
        <f t="shared" si="17"/>
        <v>0</v>
      </c>
      <c r="J425" s="176">
        <f t="shared" si="18"/>
        <v>0</v>
      </c>
      <c r="K425" s="176">
        <f t="shared" si="19"/>
        <v>0</v>
      </c>
      <c r="L425" s="185">
        <v>2080601</v>
      </c>
    </row>
    <row r="426" spans="1:12" s="170" customFormat="1" ht="20.25" customHeight="1">
      <c r="A426" s="192"/>
      <c r="B426" s="191" t="s">
        <v>668</v>
      </c>
      <c r="C426" s="175">
        <v>0</v>
      </c>
      <c r="D426" s="175"/>
      <c r="E426" s="175"/>
      <c r="F426" s="175"/>
      <c r="G426" s="175"/>
      <c r="H426" s="176">
        <f t="shared" si="16"/>
        <v>0</v>
      </c>
      <c r="I426" s="176">
        <f t="shared" si="17"/>
        <v>0</v>
      </c>
      <c r="J426" s="176">
        <f t="shared" si="18"/>
        <v>0</v>
      </c>
      <c r="K426" s="176">
        <f t="shared" si="19"/>
        <v>0</v>
      </c>
      <c r="L426" s="185">
        <v>2080602</v>
      </c>
    </row>
    <row r="427" spans="1:12" s="170" customFormat="1" ht="20.25" customHeight="1">
      <c r="A427" s="192"/>
      <c r="B427" s="191" t="s">
        <v>669</v>
      </c>
      <c r="C427" s="175">
        <v>0</v>
      </c>
      <c r="D427" s="175"/>
      <c r="E427" s="175"/>
      <c r="F427" s="175"/>
      <c r="G427" s="175"/>
      <c r="H427" s="176">
        <f t="shared" si="16"/>
        <v>0</v>
      </c>
      <c r="I427" s="176">
        <f t="shared" si="17"/>
        <v>0</v>
      </c>
      <c r="J427" s="176">
        <f t="shared" si="18"/>
        <v>0</v>
      </c>
      <c r="K427" s="176">
        <f t="shared" si="19"/>
        <v>0</v>
      </c>
      <c r="L427" s="185">
        <v>2080699</v>
      </c>
    </row>
    <row r="428" spans="1:12" s="170" customFormat="1" ht="20.25" customHeight="1">
      <c r="A428" s="192"/>
      <c r="B428" s="191" t="s">
        <v>670</v>
      </c>
      <c r="C428" s="175">
        <v>0</v>
      </c>
      <c r="D428" s="175">
        <v>3100</v>
      </c>
      <c r="E428" s="175"/>
      <c r="F428" s="175">
        <v>2341</v>
      </c>
      <c r="G428" s="175">
        <v>4023</v>
      </c>
      <c r="H428" s="176">
        <f t="shared" si="16"/>
        <v>0</v>
      </c>
      <c r="I428" s="176">
        <f t="shared" si="17"/>
        <v>1.2977419354838711</v>
      </c>
      <c r="J428" s="176">
        <f t="shared" si="18"/>
        <v>0</v>
      </c>
      <c r="K428" s="176">
        <f t="shared" si="19"/>
        <v>1.7184963690730457</v>
      </c>
      <c r="L428" s="185">
        <v>20807</v>
      </c>
    </row>
    <row r="429" spans="1:12" s="170" customFormat="1" ht="20.25" customHeight="1">
      <c r="A429" s="192"/>
      <c r="B429" s="191" t="s">
        <v>671</v>
      </c>
      <c r="C429" s="175">
        <v>0</v>
      </c>
      <c r="D429" s="175">
        <v>0</v>
      </c>
      <c r="E429" s="175"/>
      <c r="F429" s="175">
        <v>0</v>
      </c>
      <c r="G429" s="175">
        <v>0</v>
      </c>
      <c r="H429" s="176">
        <f t="shared" si="16"/>
        <v>0</v>
      </c>
      <c r="I429" s="176">
        <f t="shared" si="17"/>
        <v>0</v>
      </c>
      <c r="J429" s="176">
        <f t="shared" si="18"/>
        <v>0</v>
      </c>
      <c r="K429" s="176">
        <f t="shared" si="19"/>
        <v>0</v>
      </c>
      <c r="L429" s="185">
        <v>2080701</v>
      </c>
    </row>
    <row r="430" spans="1:12" s="170" customFormat="1" ht="20.25" customHeight="1">
      <c r="A430" s="192"/>
      <c r="B430" s="191" t="s">
        <v>672</v>
      </c>
      <c r="C430" s="175">
        <v>0</v>
      </c>
      <c r="D430" s="175">
        <v>130</v>
      </c>
      <c r="E430" s="175"/>
      <c r="F430" s="175">
        <v>130</v>
      </c>
      <c r="G430" s="175">
        <v>464</v>
      </c>
      <c r="H430" s="176">
        <f t="shared" si="16"/>
        <v>0</v>
      </c>
      <c r="I430" s="176">
        <f t="shared" si="17"/>
        <v>3.5692307692307694</v>
      </c>
      <c r="J430" s="176">
        <f t="shared" si="18"/>
        <v>0</v>
      </c>
      <c r="K430" s="176">
        <f t="shared" si="19"/>
        <v>3.5692307692307694</v>
      </c>
      <c r="L430" s="185">
        <v>2080702</v>
      </c>
    </row>
    <row r="431" spans="1:12" s="170" customFormat="1" ht="20.25" customHeight="1">
      <c r="A431" s="192"/>
      <c r="B431" s="191" t="s">
        <v>673</v>
      </c>
      <c r="C431" s="175">
        <v>0</v>
      </c>
      <c r="D431" s="175">
        <v>340</v>
      </c>
      <c r="E431" s="175"/>
      <c r="F431" s="175">
        <v>340</v>
      </c>
      <c r="G431" s="175">
        <v>1085</v>
      </c>
      <c r="H431" s="176">
        <f t="shared" si="16"/>
        <v>0</v>
      </c>
      <c r="I431" s="176">
        <f t="shared" si="17"/>
        <v>3.1911764705882355</v>
      </c>
      <c r="J431" s="176">
        <f t="shared" si="18"/>
        <v>0</v>
      </c>
      <c r="K431" s="176">
        <f t="shared" si="19"/>
        <v>3.1911764705882355</v>
      </c>
      <c r="L431" s="185">
        <v>2080704</v>
      </c>
    </row>
    <row r="432" spans="1:12" s="170" customFormat="1" ht="20.25" customHeight="1">
      <c r="A432" s="192"/>
      <c r="B432" s="191" t="s">
        <v>674</v>
      </c>
      <c r="C432" s="175">
        <v>0</v>
      </c>
      <c r="D432" s="175">
        <v>730</v>
      </c>
      <c r="E432" s="175"/>
      <c r="F432" s="175">
        <v>726</v>
      </c>
      <c r="G432" s="175">
        <v>1230</v>
      </c>
      <c r="H432" s="176">
        <f t="shared" si="16"/>
        <v>0</v>
      </c>
      <c r="I432" s="176">
        <f t="shared" si="17"/>
        <v>1.6849315068493151</v>
      </c>
      <c r="J432" s="176">
        <f t="shared" si="18"/>
        <v>0</v>
      </c>
      <c r="K432" s="176">
        <f t="shared" si="19"/>
        <v>1.6942148760330578</v>
      </c>
      <c r="L432" s="185">
        <v>2080705</v>
      </c>
    </row>
    <row r="433" spans="1:12" s="170" customFormat="1" ht="20.25" customHeight="1">
      <c r="A433" s="192"/>
      <c r="B433" s="191" t="s">
        <v>675</v>
      </c>
      <c r="C433" s="175">
        <v>0</v>
      </c>
      <c r="D433" s="175">
        <v>0</v>
      </c>
      <c r="E433" s="175"/>
      <c r="F433" s="175">
        <v>0</v>
      </c>
      <c r="G433" s="175">
        <v>24</v>
      </c>
      <c r="H433" s="176">
        <f t="shared" si="16"/>
        <v>0</v>
      </c>
      <c r="I433" s="176">
        <f t="shared" si="17"/>
        <v>0</v>
      </c>
      <c r="J433" s="176">
        <f t="shared" si="18"/>
        <v>0</v>
      </c>
      <c r="K433" s="176">
        <f t="shared" si="19"/>
        <v>0</v>
      </c>
      <c r="L433" s="185">
        <v>2080709</v>
      </c>
    </row>
    <row r="434" spans="1:12" s="170" customFormat="1" ht="20.25" customHeight="1">
      <c r="A434" s="192"/>
      <c r="B434" s="191" t="s">
        <v>676</v>
      </c>
      <c r="C434" s="175">
        <v>0</v>
      </c>
      <c r="D434" s="175">
        <v>50</v>
      </c>
      <c r="E434" s="175"/>
      <c r="F434" s="175">
        <v>49</v>
      </c>
      <c r="G434" s="175">
        <v>107</v>
      </c>
      <c r="H434" s="176">
        <f t="shared" si="16"/>
        <v>0</v>
      </c>
      <c r="I434" s="176">
        <f t="shared" si="17"/>
        <v>2.14</v>
      </c>
      <c r="J434" s="176">
        <f t="shared" si="18"/>
        <v>0</v>
      </c>
      <c r="K434" s="176">
        <f t="shared" si="19"/>
        <v>2.1836734693877551</v>
      </c>
      <c r="L434" s="185">
        <v>2080711</v>
      </c>
    </row>
    <row r="435" spans="1:12" s="170" customFormat="1" ht="20.25" customHeight="1">
      <c r="A435" s="192"/>
      <c r="B435" s="191" t="s">
        <v>677</v>
      </c>
      <c r="C435" s="175">
        <v>0</v>
      </c>
      <c r="D435" s="175">
        <v>0</v>
      </c>
      <c r="E435" s="175"/>
      <c r="F435" s="175">
        <v>0</v>
      </c>
      <c r="G435" s="175">
        <v>0</v>
      </c>
      <c r="H435" s="176">
        <f t="shared" si="16"/>
        <v>0</v>
      </c>
      <c r="I435" s="176">
        <f t="shared" si="17"/>
        <v>0</v>
      </c>
      <c r="J435" s="176">
        <f t="shared" si="18"/>
        <v>0</v>
      </c>
      <c r="K435" s="176">
        <f t="shared" si="19"/>
        <v>0</v>
      </c>
      <c r="L435" s="185">
        <v>2080712</v>
      </c>
    </row>
    <row r="436" spans="1:12" s="170" customFormat="1" ht="20.25" customHeight="1">
      <c r="A436" s="192"/>
      <c r="B436" s="191" t="s">
        <v>678</v>
      </c>
      <c r="C436" s="175">
        <v>0</v>
      </c>
      <c r="D436" s="175">
        <v>0</v>
      </c>
      <c r="E436" s="175"/>
      <c r="F436" s="175">
        <v>0</v>
      </c>
      <c r="G436" s="175">
        <v>4</v>
      </c>
      <c r="H436" s="176">
        <f t="shared" si="16"/>
        <v>0</v>
      </c>
      <c r="I436" s="176">
        <f t="shared" si="17"/>
        <v>0</v>
      </c>
      <c r="J436" s="176">
        <f t="shared" si="18"/>
        <v>0</v>
      </c>
      <c r="K436" s="176">
        <f t="shared" si="19"/>
        <v>0</v>
      </c>
      <c r="L436" s="185">
        <v>2080713</v>
      </c>
    </row>
    <row r="437" spans="1:12" s="170" customFormat="1" ht="20.25" customHeight="1">
      <c r="A437" s="192"/>
      <c r="B437" s="191" t="s">
        <v>679</v>
      </c>
      <c r="C437" s="175">
        <v>0</v>
      </c>
      <c r="D437" s="175">
        <v>1850</v>
      </c>
      <c r="E437" s="175"/>
      <c r="F437" s="175">
        <v>1096</v>
      </c>
      <c r="G437" s="175">
        <v>1109</v>
      </c>
      <c r="H437" s="176">
        <f t="shared" si="16"/>
        <v>0</v>
      </c>
      <c r="I437" s="176">
        <f t="shared" si="17"/>
        <v>0.59945945945945944</v>
      </c>
      <c r="J437" s="176">
        <f t="shared" si="18"/>
        <v>0</v>
      </c>
      <c r="K437" s="176">
        <f t="shared" si="19"/>
        <v>1.0118613138686132</v>
      </c>
      <c r="L437" s="185">
        <v>2080799</v>
      </c>
    </row>
    <row r="438" spans="1:12" s="170" customFormat="1" ht="20.25" customHeight="1">
      <c r="A438" s="192"/>
      <c r="B438" s="191" t="s">
        <v>680</v>
      </c>
      <c r="C438" s="175">
        <v>0</v>
      </c>
      <c r="D438" s="175">
        <v>2871</v>
      </c>
      <c r="E438" s="175"/>
      <c r="F438" s="175">
        <v>2033</v>
      </c>
      <c r="G438" s="175">
        <v>3598</v>
      </c>
      <c r="H438" s="176">
        <f t="shared" si="16"/>
        <v>0</v>
      </c>
      <c r="I438" s="176">
        <f t="shared" si="17"/>
        <v>1.2532218739115291</v>
      </c>
      <c r="J438" s="176">
        <f t="shared" si="18"/>
        <v>0</v>
      </c>
      <c r="K438" s="176">
        <f t="shared" si="19"/>
        <v>1.7697983275946876</v>
      </c>
      <c r="L438" s="185">
        <v>20808</v>
      </c>
    </row>
    <row r="439" spans="1:12" s="170" customFormat="1" ht="20.25" customHeight="1">
      <c r="A439" s="192"/>
      <c r="B439" s="191" t="s">
        <v>681</v>
      </c>
      <c r="C439" s="175">
        <v>0</v>
      </c>
      <c r="D439" s="175">
        <v>130</v>
      </c>
      <c r="E439" s="175"/>
      <c r="F439" s="175">
        <v>130</v>
      </c>
      <c r="G439" s="175">
        <v>1576</v>
      </c>
      <c r="H439" s="176">
        <f t="shared" si="16"/>
        <v>0</v>
      </c>
      <c r="I439" s="176">
        <f t="shared" si="17"/>
        <v>12.123076923076923</v>
      </c>
      <c r="J439" s="176">
        <f t="shared" si="18"/>
        <v>0</v>
      </c>
      <c r="K439" s="176">
        <f t="shared" si="19"/>
        <v>12.123076923076923</v>
      </c>
      <c r="L439" s="185">
        <v>2080801</v>
      </c>
    </row>
    <row r="440" spans="1:12" s="170" customFormat="1" ht="20.25" customHeight="1">
      <c r="A440" s="192"/>
      <c r="B440" s="191" t="s">
        <v>682</v>
      </c>
      <c r="C440" s="175">
        <v>0</v>
      </c>
      <c r="D440" s="175">
        <v>340</v>
      </c>
      <c r="E440" s="175"/>
      <c r="F440" s="175">
        <v>337</v>
      </c>
      <c r="G440" s="175">
        <v>405</v>
      </c>
      <c r="H440" s="176">
        <f t="shared" si="16"/>
        <v>0</v>
      </c>
      <c r="I440" s="176">
        <f t="shared" si="17"/>
        <v>1.1911764705882353</v>
      </c>
      <c r="J440" s="176">
        <f t="shared" si="18"/>
        <v>0</v>
      </c>
      <c r="K440" s="176">
        <f t="shared" si="19"/>
        <v>1.2017804154302671</v>
      </c>
      <c r="L440" s="185">
        <v>2080802</v>
      </c>
    </row>
    <row r="441" spans="1:12" s="170" customFormat="1" ht="20.25" customHeight="1">
      <c r="A441" s="192"/>
      <c r="B441" s="191" t="s">
        <v>683</v>
      </c>
      <c r="C441" s="175">
        <v>0</v>
      </c>
      <c r="D441" s="175">
        <v>610</v>
      </c>
      <c r="E441" s="175"/>
      <c r="F441" s="175">
        <v>613</v>
      </c>
      <c r="G441" s="175">
        <v>381</v>
      </c>
      <c r="H441" s="176">
        <f t="shared" si="16"/>
        <v>0</v>
      </c>
      <c r="I441" s="176">
        <f t="shared" si="17"/>
        <v>0.62459016393442623</v>
      </c>
      <c r="J441" s="176">
        <f t="shared" si="18"/>
        <v>0</v>
      </c>
      <c r="K441" s="176">
        <f t="shared" si="19"/>
        <v>0.62153344208809136</v>
      </c>
      <c r="L441" s="185">
        <v>2080803</v>
      </c>
    </row>
    <row r="442" spans="1:12" s="170" customFormat="1" ht="20.25" customHeight="1">
      <c r="A442" s="192"/>
      <c r="B442" s="191" t="s">
        <v>684</v>
      </c>
      <c r="C442" s="175">
        <v>0</v>
      </c>
      <c r="D442" s="175">
        <v>290</v>
      </c>
      <c r="E442" s="175"/>
      <c r="F442" s="175">
        <v>291</v>
      </c>
      <c r="G442" s="175">
        <v>197</v>
      </c>
      <c r="H442" s="176">
        <f t="shared" si="16"/>
        <v>0</v>
      </c>
      <c r="I442" s="176">
        <f t="shared" si="17"/>
        <v>0.67931034482758623</v>
      </c>
      <c r="J442" s="176">
        <f t="shared" si="18"/>
        <v>0</v>
      </c>
      <c r="K442" s="176">
        <f t="shared" si="19"/>
        <v>0.67697594501718217</v>
      </c>
      <c r="L442" s="185">
        <v>2080805</v>
      </c>
    </row>
    <row r="443" spans="1:12" s="170" customFormat="1" ht="20.25" customHeight="1">
      <c r="A443" s="192"/>
      <c r="B443" s="191" t="s">
        <v>685</v>
      </c>
      <c r="C443" s="175">
        <v>0</v>
      </c>
      <c r="D443" s="175">
        <v>0</v>
      </c>
      <c r="E443" s="175"/>
      <c r="F443" s="175">
        <v>0</v>
      </c>
      <c r="G443" s="175">
        <v>0</v>
      </c>
      <c r="H443" s="176">
        <f t="shared" si="16"/>
        <v>0</v>
      </c>
      <c r="I443" s="176">
        <f t="shared" si="17"/>
        <v>0</v>
      </c>
      <c r="J443" s="176">
        <f t="shared" si="18"/>
        <v>0</v>
      </c>
      <c r="K443" s="176">
        <f t="shared" si="19"/>
        <v>0</v>
      </c>
      <c r="L443" s="185">
        <v>2080806</v>
      </c>
    </row>
    <row r="444" spans="1:12" s="170" customFormat="1" ht="20.25" customHeight="1">
      <c r="A444" s="192"/>
      <c r="B444" s="191" t="s">
        <v>686</v>
      </c>
      <c r="C444" s="175">
        <v>0</v>
      </c>
      <c r="D444" s="175">
        <v>0</v>
      </c>
      <c r="E444" s="175"/>
      <c r="F444" s="175">
        <v>0</v>
      </c>
      <c r="G444" s="175">
        <v>0</v>
      </c>
      <c r="H444" s="176">
        <f t="shared" si="16"/>
        <v>0</v>
      </c>
      <c r="I444" s="176">
        <f t="shared" si="17"/>
        <v>0</v>
      </c>
      <c r="J444" s="176">
        <f t="shared" si="18"/>
        <v>0</v>
      </c>
      <c r="K444" s="176">
        <f t="shared" si="19"/>
        <v>0</v>
      </c>
      <c r="L444" s="185">
        <v>2080807</v>
      </c>
    </row>
    <row r="445" spans="1:12" s="170" customFormat="1" ht="20.25" customHeight="1">
      <c r="A445" s="192"/>
      <c r="B445" s="191" t="s">
        <v>687</v>
      </c>
      <c r="C445" s="175">
        <v>0</v>
      </c>
      <c r="D445" s="175">
        <v>0</v>
      </c>
      <c r="E445" s="175"/>
      <c r="F445" s="175">
        <v>0</v>
      </c>
      <c r="G445" s="175">
        <v>0</v>
      </c>
      <c r="H445" s="176">
        <f t="shared" si="16"/>
        <v>0</v>
      </c>
      <c r="I445" s="176">
        <f t="shared" si="17"/>
        <v>0</v>
      </c>
      <c r="J445" s="176">
        <f t="shared" si="18"/>
        <v>0</v>
      </c>
      <c r="K445" s="176">
        <f t="shared" si="19"/>
        <v>0</v>
      </c>
      <c r="L445" s="185">
        <v>2080808</v>
      </c>
    </row>
    <row r="446" spans="1:12" s="170" customFormat="1" ht="20.25" customHeight="1">
      <c r="A446" s="192"/>
      <c r="B446" s="191" t="s">
        <v>688</v>
      </c>
      <c r="C446" s="175">
        <v>0</v>
      </c>
      <c r="D446" s="175">
        <v>1501</v>
      </c>
      <c r="E446" s="175"/>
      <c r="F446" s="175">
        <v>662</v>
      </c>
      <c r="G446" s="175">
        <v>1039</v>
      </c>
      <c r="H446" s="176">
        <f t="shared" si="16"/>
        <v>0</v>
      </c>
      <c r="I446" s="176">
        <f t="shared" si="17"/>
        <v>0.69220519653564294</v>
      </c>
      <c r="J446" s="176">
        <f t="shared" si="18"/>
        <v>0</v>
      </c>
      <c r="K446" s="176">
        <f t="shared" si="19"/>
        <v>1.5694864048338368</v>
      </c>
      <c r="L446" s="185">
        <v>2080899</v>
      </c>
    </row>
    <row r="447" spans="1:12" s="170" customFormat="1" ht="20.25" customHeight="1">
      <c r="A447" s="192"/>
      <c r="B447" s="191" t="s">
        <v>689</v>
      </c>
      <c r="C447" s="175">
        <v>0</v>
      </c>
      <c r="D447" s="175">
        <v>199</v>
      </c>
      <c r="E447" s="175"/>
      <c r="F447" s="175">
        <v>274</v>
      </c>
      <c r="G447" s="175">
        <v>327</v>
      </c>
      <c r="H447" s="176">
        <f t="shared" si="16"/>
        <v>0</v>
      </c>
      <c r="I447" s="176">
        <f t="shared" si="17"/>
        <v>1.6432160804020099</v>
      </c>
      <c r="J447" s="176">
        <f t="shared" si="18"/>
        <v>0</v>
      </c>
      <c r="K447" s="176">
        <f t="shared" si="19"/>
        <v>1.1934306569343065</v>
      </c>
      <c r="L447" s="185">
        <v>20809</v>
      </c>
    </row>
    <row r="448" spans="1:12" s="170" customFormat="1" ht="20.25" customHeight="1">
      <c r="A448" s="192"/>
      <c r="B448" s="191" t="s">
        <v>690</v>
      </c>
      <c r="C448" s="175">
        <v>0</v>
      </c>
      <c r="D448" s="175">
        <v>70</v>
      </c>
      <c r="E448" s="175"/>
      <c r="F448" s="175">
        <v>124</v>
      </c>
      <c r="G448" s="175">
        <v>110</v>
      </c>
      <c r="H448" s="176">
        <f t="shared" si="16"/>
        <v>0</v>
      </c>
      <c r="I448" s="176">
        <f t="shared" si="17"/>
        <v>1.5714285714285714</v>
      </c>
      <c r="J448" s="176">
        <f t="shared" si="18"/>
        <v>0</v>
      </c>
      <c r="K448" s="176">
        <f t="shared" si="19"/>
        <v>0.88709677419354838</v>
      </c>
      <c r="L448" s="185">
        <v>2080901</v>
      </c>
    </row>
    <row r="449" spans="1:12" s="170" customFormat="1" ht="20.25" customHeight="1">
      <c r="A449" s="192"/>
      <c r="B449" s="191" t="s">
        <v>691</v>
      </c>
      <c r="C449" s="175">
        <v>0</v>
      </c>
      <c r="D449" s="175">
        <v>89</v>
      </c>
      <c r="E449" s="175"/>
      <c r="F449" s="175">
        <v>112</v>
      </c>
      <c r="G449" s="175">
        <v>160</v>
      </c>
      <c r="H449" s="176">
        <f t="shared" si="16"/>
        <v>0</v>
      </c>
      <c r="I449" s="176">
        <f t="shared" si="17"/>
        <v>1.797752808988764</v>
      </c>
      <c r="J449" s="176">
        <f t="shared" si="18"/>
        <v>0</v>
      </c>
      <c r="K449" s="176">
        <f t="shared" si="19"/>
        <v>1.4285714285714286</v>
      </c>
      <c r="L449" s="185">
        <v>2080902</v>
      </c>
    </row>
    <row r="450" spans="1:12" s="170" customFormat="1" ht="20.25" customHeight="1">
      <c r="A450" s="192"/>
      <c r="B450" s="191" t="s">
        <v>692</v>
      </c>
      <c r="C450" s="175">
        <v>0</v>
      </c>
      <c r="D450" s="175">
        <v>15</v>
      </c>
      <c r="E450" s="175"/>
      <c r="F450" s="175">
        <v>13</v>
      </c>
      <c r="G450" s="175">
        <v>15</v>
      </c>
      <c r="H450" s="176">
        <f t="shared" si="16"/>
        <v>0</v>
      </c>
      <c r="I450" s="176">
        <f t="shared" si="17"/>
        <v>1</v>
      </c>
      <c r="J450" s="176">
        <f t="shared" si="18"/>
        <v>0</v>
      </c>
      <c r="K450" s="176">
        <f t="shared" si="19"/>
        <v>1.1538461538461537</v>
      </c>
      <c r="L450" s="185">
        <v>2080903</v>
      </c>
    </row>
    <row r="451" spans="1:12" s="170" customFormat="1" ht="20.25" customHeight="1">
      <c r="A451" s="192"/>
      <c r="B451" s="191" t="s">
        <v>693</v>
      </c>
      <c r="C451" s="175">
        <v>0</v>
      </c>
      <c r="D451" s="175">
        <v>5</v>
      </c>
      <c r="E451" s="175"/>
      <c r="F451" s="175">
        <v>4</v>
      </c>
      <c r="G451" s="175">
        <v>17</v>
      </c>
      <c r="H451" s="176">
        <f t="shared" si="16"/>
        <v>0</v>
      </c>
      <c r="I451" s="176">
        <f t="shared" si="17"/>
        <v>3.4</v>
      </c>
      <c r="J451" s="176">
        <f t="shared" si="18"/>
        <v>0</v>
      </c>
      <c r="K451" s="176">
        <f t="shared" si="19"/>
        <v>4.25</v>
      </c>
      <c r="L451" s="185">
        <v>2080904</v>
      </c>
    </row>
    <row r="452" spans="1:12" s="170" customFormat="1" ht="20.25" customHeight="1">
      <c r="A452" s="192"/>
      <c r="B452" s="191" t="s">
        <v>694</v>
      </c>
      <c r="C452" s="175">
        <v>0</v>
      </c>
      <c r="D452" s="175">
        <v>20</v>
      </c>
      <c r="E452" s="175"/>
      <c r="F452" s="175">
        <v>21</v>
      </c>
      <c r="G452" s="175">
        <v>23</v>
      </c>
      <c r="H452" s="176">
        <f t="shared" si="16"/>
        <v>0</v>
      </c>
      <c r="I452" s="176">
        <f t="shared" si="17"/>
        <v>1.1499999999999999</v>
      </c>
      <c r="J452" s="176">
        <f t="shared" si="18"/>
        <v>0</v>
      </c>
      <c r="K452" s="176">
        <f t="shared" si="19"/>
        <v>1.0952380952380953</v>
      </c>
      <c r="L452" s="185">
        <v>2080905</v>
      </c>
    </row>
    <row r="453" spans="1:12" s="170" customFormat="1" ht="20.25" customHeight="1">
      <c r="A453" s="192"/>
      <c r="B453" s="191" t="s">
        <v>695</v>
      </c>
      <c r="C453" s="175">
        <v>0</v>
      </c>
      <c r="D453" s="175">
        <v>0</v>
      </c>
      <c r="E453" s="175"/>
      <c r="F453" s="175">
        <v>0</v>
      </c>
      <c r="G453" s="175">
        <v>2</v>
      </c>
      <c r="H453" s="176">
        <f t="shared" si="16"/>
        <v>0</v>
      </c>
      <c r="I453" s="176">
        <f t="shared" si="17"/>
        <v>0</v>
      </c>
      <c r="J453" s="176">
        <f t="shared" si="18"/>
        <v>0</v>
      </c>
      <c r="K453" s="176">
        <f t="shared" si="19"/>
        <v>0</v>
      </c>
      <c r="L453" s="185">
        <v>2080999</v>
      </c>
    </row>
    <row r="454" spans="1:12" s="170" customFormat="1" ht="20.25" customHeight="1">
      <c r="A454" s="192"/>
      <c r="B454" s="191" t="s">
        <v>696</v>
      </c>
      <c r="C454" s="175">
        <v>0</v>
      </c>
      <c r="D454" s="175">
        <v>830</v>
      </c>
      <c r="E454" s="175"/>
      <c r="F454" s="175">
        <v>2052</v>
      </c>
      <c r="G454" s="175">
        <v>5516</v>
      </c>
      <c r="H454" s="176">
        <f t="shared" si="16"/>
        <v>0</v>
      </c>
      <c r="I454" s="176">
        <f t="shared" si="17"/>
        <v>6.6457831325301209</v>
      </c>
      <c r="J454" s="176">
        <f t="shared" si="18"/>
        <v>0</v>
      </c>
      <c r="K454" s="176">
        <f t="shared" si="19"/>
        <v>2.6881091617933723</v>
      </c>
      <c r="L454" s="185">
        <v>20810</v>
      </c>
    </row>
    <row r="455" spans="1:12" s="170" customFormat="1" ht="20.25" customHeight="1">
      <c r="A455" s="192"/>
      <c r="B455" s="191" t="s">
        <v>697</v>
      </c>
      <c r="C455" s="175">
        <v>0</v>
      </c>
      <c r="D455" s="175">
        <v>90</v>
      </c>
      <c r="E455" s="175"/>
      <c r="F455" s="175">
        <v>88</v>
      </c>
      <c r="G455" s="175">
        <v>63</v>
      </c>
      <c r="H455" s="176">
        <f t="shared" si="16"/>
        <v>0</v>
      </c>
      <c r="I455" s="176">
        <f t="shared" si="17"/>
        <v>0.7</v>
      </c>
      <c r="J455" s="176">
        <f t="shared" si="18"/>
        <v>0</v>
      </c>
      <c r="K455" s="176">
        <f t="shared" si="19"/>
        <v>0.71590909090909094</v>
      </c>
      <c r="L455" s="185">
        <v>2081001</v>
      </c>
    </row>
    <row r="456" spans="1:12" s="170" customFormat="1" ht="20.25" customHeight="1">
      <c r="A456" s="192"/>
      <c r="B456" s="191" t="s">
        <v>698</v>
      </c>
      <c r="C456" s="175">
        <v>0</v>
      </c>
      <c r="D456" s="175">
        <v>590</v>
      </c>
      <c r="E456" s="175"/>
      <c r="F456" s="175">
        <v>588</v>
      </c>
      <c r="G456" s="175">
        <v>580</v>
      </c>
      <c r="H456" s="176">
        <f t="shared" si="16"/>
        <v>0</v>
      </c>
      <c r="I456" s="176">
        <f t="shared" si="17"/>
        <v>0.98305084745762716</v>
      </c>
      <c r="J456" s="176">
        <f t="shared" si="18"/>
        <v>0</v>
      </c>
      <c r="K456" s="176">
        <f t="shared" si="19"/>
        <v>0.98639455782312924</v>
      </c>
      <c r="L456" s="185">
        <v>2081002</v>
      </c>
    </row>
    <row r="457" spans="1:12" s="170" customFormat="1" ht="20.25" customHeight="1">
      <c r="A457" s="192"/>
      <c r="B457" s="191" t="s">
        <v>699</v>
      </c>
      <c r="C457" s="175">
        <v>0</v>
      </c>
      <c r="D457" s="175">
        <v>0</v>
      </c>
      <c r="E457" s="175"/>
      <c r="F457" s="175">
        <v>0</v>
      </c>
      <c r="G457" s="175">
        <v>0</v>
      </c>
      <c r="H457" s="176">
        <f t="shared" si="16"/>
        <v>0</v>
      </c>
      <c r="I457" s="176">
        <f t="shared" si="17"/>
        <v>0</v>
      </c>
      <c r="J457" s="176">
        <f t="shared" si="18"/>
        <v>0</v>
      </c>
      <c r="K457" s="176">
        <f t="shared" si="19"/>
        <v>0</v>
      </c>
      <c r="L457" s="185">
        <v>2081003</v>
      </c>
    </row>
    <row r="458" spans="1:12" s="170" customFormat="1" ht="20.25" customHeight="1">
      <c r="A458" s="192"/>
      <c r="B458" s="191" t="s">
        <v>700</v>
      </c>
      <c r="C458" s="175">
        <v>0</v>
      </c>
      <c r="D458" s="175">
        <v>150</v>
      </c>
      <c r="E458" s="175"/>
      <c r="F458" s="175">
        <v>756</v>
      </c>
      <c r="G458" s="175">
        <v>1558</v>
      </c>
      <c r="H458" s="176">
        <f t="shared" si="16"/>
        <v>0</v>
      </c>
      <c r="I458" s="176">
        <f t="shared" si="17"/>
        <v>10.386666666666667</v>
      </c>
      <c r="J458" s="176">
        <f t="shared" si="18"/>
        <v>0</v>
      </c>
      <c r="K458" s="176">
        <f t="shared" si="19"/>
        <v>2.0608465608465609</v>
      </c>
      <c r="L458" s="185">
        <v>2081004</v>
      </c>
    </row>
    <row r="459" spans="1:12" s="170" customFormat="1" ht="20.25" customHeight="1">
      <c r="A459" s="192"/>
      <c r="B459" s="191" t="s">
        <v>701</v>
      </c>
      <c r="C459" s="175">
        <v>0</v>
      </c>
      <c r="D459" s="175">
        <v>0</v>
      </c>
      <c r="E459" s="175"/>
      <c r="F459" s="175">
        <v>0</v>
      </c>
      <c r="G459" s="175">
        <v>0</v>
      </c>
      <c r="H459" s="176">
        <f t="shared" si="16"/>
        <v>0</v>
      </c>
      <c r="I459" s="176">
        <f t="shared" si="17"/>
        <v>0</v>
      </c>
      <c r="J459" s="176">
        <f t="shared" si="18"/>
        <v>0</v>
      </c>
      <c r="K459" s="176">
        <f t="shared" si="19"/>
        <v>0</v>
      </c>
      <c r="L459" s="185">
        <v>2081005</v>
      </c>
    </row>
    <row r="460" spans="1:12" s="170" customFormat="1" ht="20.25" customHeight="1">
      <c r="A460" s="192"/>
      <c r="B460" s="191" t="s">
        <v>702</v>
      </c>
      <c r="C460" s="175">
        <v>0</v>
      </c>
      <c r="D460" s="175"/>
      <c r="E460" s="175"/>
      <c r="F460" s="175">
        <v>620</v>
      </c>
      <c r="G460" s="175">
        <v>3315</v>
      </c>
      <c r="H460" s="176">
        <f t="shared" si="16"/>
        <v>0</v>
      </c>
      <c r="I460" s="176">
        <f t="shared" si="17"/>
        <v>0</v>
      </c>
      <c r="J460" s="176">
        <f t="shared" si="18"/>
        <v>0</v>
      </c>
      <c r="K460" s="176">
        <f t="shared" si="19"/>
        <v>5.346774193548387</v>
      </c>
      <c r="L460" s="185">
        <v>2081006</v>
      </c>
    </row>
    <row r="461" spans="1:12" s="170" customFormat="1" ht="20.25" customHeight="1">
      <c r="A461" s="192"/>
      <c r="B461" s="191" t="s">
        <v>703</v>
      </c>
      <c r="C461" s="175">
        <v>0</v>
      </c>
      <c r="D461" s="175">
        <v>0</v>
      </c>
      <c r="E461" s="175"/>
      <c r="F461" s="175">
        <v>0</v>
      </c>
      <c r="G461" s="175">
        <v>0</v>
      </c>
      <c r="H461" s="176">
        <f t="shared" si="16"/>
        <v>0</v>
      </c>
      <c r="I461" s="176">
        <f t="shared" si="17"/>
        <v>0</v>
      </c>
      <c r="J461" s="176">
        <f t="shared" si="18"/>
        <v>0</v>
      </c>
      <c r="K461" s="176">
        <f t="shared" si="19"/>
        <v>0</v>
      </c>
      <c r="L461" s="185">
        <v>2081099</v>
      </c>
    </row>
    <row r="462" spans="1:12" s="170" customFormat="1" ht="20.25" customHeight="1">
      <c r="A462" s="192"/>
      <c r="B462" s="191" t="s">
        <v>704</v>
      </c>
      <c r="C462" s="175">
        <v>0</v>
      </c>
      <c r="D462" s="175">
        <v>624</v>
      </c>
      <c r="E462" s="175"/>
      <c r="F462" s="175">
        <v>398</v>
      </c>
      <c r="G462" s="175">
        <v>802</v>
      </c>
      <c r="H462" s="176">
        <f t="shared" si="16"/>
        <v>0</v>
      </c>
      <c r="I462" s="176">
        <f t="shared" si="17"/>
        <v>1.2852564102564104</v>
      </c>
      <c r="J462" s="176">
        <f t="shared" si="18"/>
        <v>0</v>
      </c>
      <c r="K462" s="176">
        <f t="shared" si="19"/>
        <v>2.0150753768844223</v>
      </c>
      <c r="L462" s="185">
        <v>20811</v>
      </c>
    </row>
    <row r="463" spans="1:12" s="170" customFormat="1" ht="20.25" customHeight="1">
      <c r="A463" s="192"/>
      <c r="B463" s="191" t="s">
        <v>362</v>
      </c>
      <c r="C463" s="175">
        <v>0</v>
      </c>
      <c r="D463" s="175">
        <v>130</v>
      </c>
      <c r="E463" s="175"/>
      <c r="F463" s="175">
        <v>129</v>
      </c>
      <c r="G463" s="175">
        <v>131</v>
      </c>
      <c r="H463" s="176">
        <f t="shared" si="16"/>
        <v>0</v>
      </c>
      <c r="I463" s="176">
        <f t="shared" si="17"/>
        <v>1.0076923076923077</v>
      </c>
      <c r="J463" s="176">
        <f t="shared" si="18"/>
        <v>0</v>
      </c>
      <c r="K463" s="176">
        <f t="shared" si="19"/>
        <v>1.0155038759689923</v>
      </c>
      <c r="L463" s="185">
        <v>2081101</v>
      </c>
    </row>
    <row r="464" spans="1:12" s="170" customFormat="1" ht="20.25" customHeight="1">
      <c r="A464" s="192"/>
      <c r="B464" s="191" t="s">
        <v>363</v>
      </c>
      <c r="C464" s="175">
        <v>0</v>
      </c>
      <c r="D464" s="175">
        <v>40</v>
      </c>
      <c r="E464" s="175"/>
      <c r="F464" s="175">
        <v>43</v>
      </c>
      <c r="G464" s="175">
        <v>1</v>
      </c>
      <c r="H464" s="176">
        <f t="shared" si="16"/>
        <v>0</v>
      </c>
      <c r="I464" s="176">
        <f t="shared" si="17"/>
        <v>2.5000000000000001E-2</v>
      </c>
      <c r="J464" s="176">
        <f t="shared" si="18"/>
        <v>0</v>
      </c>
      <c r="K464" s="176">
        <f t="shared" si="19"/>
        <v>2.3255813953488372E-2</v>
      </c>
      <c r="L464" s="185">
        <v>2081102</v>
      </c>
    </row>
    <row r="465" spans="1:12" s="170" customFormat="1" ht="20.25" customHeight="1">
      <c r="A465" s="192"/>
      <c r="B465" s="191" t="s">
        <v>364</v>
      </c>
      <c r="C465" s="175">
        <v>0</v>
      </c>
      <c r="D465" s="175">
        <v>0</v>
      </c>
      <c r="E465" s="175"/>
      <c r="F465" s="175">
        <v>0</v>
      </c>
      <c r="G465" s="175">
        <v>0</v>
      </c>
      <c r="H465" s="176">
        <f t="shared" si="16"/>
        <v>0</v>
      </c>
      <c r="I465" s="176">
        <f t="shared" si="17"/>
        <v>0</v>
      </c>
      <c r="J465" s="176">
        <f t="shared" si="18"/>
        <v>0</v>
      </c>
      <c r="K465" s="176">
        <f t="shared" si="19"/>
        <v>0</v>
      </c>
      <c r="L465" s="185">
        <v>2081103</v>
      </c>
    </row>
    <row r="466" spans="1:12" s="170" customFormat="1" ht="20.25" customHeight="1">
      <c r="A466" s="192"/>
      <c r="B466" s="191" t="s">
        <v>705</v>
      </c>
      <c r="C466" s="175">
        <v>0</v>
      </c>
      <c r="D466" s="175">
        <v>30</v>
      </c>
      <c r="E466" s="175"/>
      <c r="F466" s="175">
        <v>33</v>
      </c>
      <c r="G466" s="175">
        <v>36</v>
      </c>
      <c r="H466" s="176">
        <f t="shared" si="16"/>
        <v>0</v>
      </c>
      <c r="I466" s="176">
        <f t="shared" si="17"/>
        <v>1.2</v>
      </c>
      <c r="J466" s="176">
        <f t="shared" si="18"/>
        <v>0</v>
      </c>
      <c r="K466" s="176">
        <f t="shared" si="19"/>
        <v>1.0909090909090908</v>
      </c>
      <c r="L466" s="185">
        <v>2081104</v>
      </c>
    </row>
    <row r="467" spans="1:12" s="170" customFormat="1" ht="20.25" customHeight="1">
      <c r="A467" s="192"/>
      <c r="B467" s="191" t="s">
        <v>706</v>
      </c>
      <c r="C467" s="175">
        <v>0</v>
      </c>
      <c r="D467" s="175">
        <v>90</v>
      </c>
      <c r="E467" s="175"/>
      <c r="F467" s="175">
        <v>88</v>
      </c>
      <c r="G467" s="175">
        <v>206</v>
      </c>
      <c r="H467" s="176">
        <f t="shared" si="16"/>
        <v>0</v>
      </c>
      <c r="I467" s="176">
        <f t="shared" si="17"/>
        <v>2.2888888888888888</v>
      </c>
      <c r="J467" s="176">
        <f t="shared" si="18"/>
        <v>0</v>
      </c>
      <c r="K467" s="176">
        <f t="shared" si="19"/>
        <v>2.3409090909090908</v>
      </c>
      <c r="L467" s="185">
        <v>2081105</v>
      </c>
    </row>
    <row r="468" spans="1:12" s="170" customFormat="1" ht="20.25" customHeight="1">
      <c r="A468" s="192"/>
      <c r="B468" s="191" t="s">
        <v>707</v>
      </c>
      <c r="C468" s="175">
        <v>0</v>
      </c>
      <c r="D468" s="175">
        <v>0</v>
      </c>
      <c r="E468" s="175"/>
      <c r="F468" s="175">
        <v>0</v>
      </c>
      <c r="G468" s="175">
        <v>0</v>
      </c>
      <c r="H468" s="176">
        <f t="shared" si="16"/>
        <v>0</v>
      </c>
      <c r="I468" s="176">
        <f t="shared" si="17"/>
        <v>0</v>
      </c>
      <c r="J468" s="176">
        <f t="shared" si="18"/>
        <v>0</v>
      </c>
      <c r="K468" s="176">
        <f t="shared" si="19"/>
        <v>0</v>
      </c>
      <c r="L468" s="185">
        <v>2081106</v>
      </c>
    </row>
    <row r="469" spans="1:12" s="170" customFormat="1" ht="20.25" customHeight="1">
      <c r="A469" s="192"/>
      <c r="B469" s="191" t="s">
        <v>708</v>
      </c>
      <c r="C469" s="175">
        <v>0</v>
      </c>
      <c r="D469" s="175">
        <v>105</v>
      </c>
      <c r="E469" s="175"/>
      <c r="F469" s="175">
        <v>105</v>
      </c>
      <c r="G469" s="175">
        <v>428</v>
      </c>
      <c r="H469" s="176">
        <f t="shared" si="16"/>
        <v>0</v>
      </c>
      <c r="I469" s="176">
        <f t="shared" si="17"/>
        <v>4.0761904761904759</v>
      </c>
      <c r="J469" s="176">
        <f t="shared" si="18"/>
        <v>0</v>
      </c>
      <c r="K469" s="176">
        <f t="shared" si="19"/>
        <v>4.0761904761904759</v>
      </c>
      <c r="L469" s="185">
        <v>2081107</v>
      </c>
    </row>
    <row r="470" spans="1:12" s="170" customFormat="1" ht="20.25" customHeight="1">
      <c r="A470" s="192"/>
      <c r="B470" s="191" t="s">
        <v>709</v>
      </c>
      <c r="C470" s="175">
        <v>0</v>
      </c>
      <c r="D470" s="175">
        <v>229</v>
      </c>
      <c r="E470" s="175"/>
      <c r="F470" s="175">
        <v>0</v>
      </c>
      <c r="G470" s="175">
        <v>0</v>
      </c>
      <c r="H470" s="176">
        <f t="shared" si="16"/>
        <v>0</v>
      </c>
      <c r="I470" s="176">
        <f t="shared" si="17"/>
        <v>0</v>
      </c>
      <c r="J470" s="176">
        <f t="shared" si="18"/>
        <v>0</v>
      </c>
      <c r="K470" s="176">
        <f t="shared" si="19"/>
        <v>0</v>
      </c>
      <c r="L470" s="185">
        <v>2081199</v>
      </c>
    </row>
    <row r="471" spans="1:12" s="170" customFormat="1" ht="20.25" customHeight="1">
      <c r="A471" s="192"/>
      <c r="B471" s="191" t="s">
        <v>710</v>
      </c>
      <c r="C471" s="175">
        <v>0</v>
      </c>
      <c r="D471" s="175">
        <v>71</v>
      </c>
      <c r="E471" s="175"/>
      <c r="F471" s="175">
        <v>71</v>
      </c>
      <c r="G471" s="175">
        <v>72</v>
      </c>
      <c r="H471" s="176">
        <f t="shared" si="16"/>
        <v>0</v>
      </c>
      <c r="I471" s="176">
        <f t="shared" si="17"/>
        <v>1.0140845070422535</v>
      </c>
      <c r="J471" s="176">
        <f t="shared" si="18"/>
        <v>0</v>
      </c>
      <c r="K471" s="176">
        <f t="shared" si="19"/>
        <v>1.0140845070422535</v>
      </c>
      <c r="L471" s="185">
        <v>20816</v>
      </c>
    </row>
    <row r="472" spans="1:12" s="170" customFormat="1" ht="20.25" customHeight="1">
      <c r="A472" s="192"/>
      <c r="B472" s="191" t="s">
        <v>362</v>
      </c>
      <c r="C472" s="175">
        <v>0</v>
      </c>
      <c r="D472" s="175">
        <v>70</v>
      </c>
      <c r="E472" s="175"/>
      <c r="F472" s="175">
        <v>67</v>
      </c>
      <c r="G472" s="175">
        <v>68</v>
      </c>
      <c r="H472" s="176">
        <f t="shared" si="16"/>
        <v>0</v>
      </c>
      <c r="I472" s="176">
        <f t="shared" si="17"/>
        <v>0.97142857142857142</v>
      </c>
      <c r="J472" s="176">
        <f t="shared" si="18"/>
        <v>0</v>
      </c>
      <c r="K472" s="176">
        <f t="shared" si="19"/>
        <v>1.0149253731343284</v>
      </c>
      <c r="L472" s="185">
        <v>2081601</v>
      </c>
    </row>
    <row r="473" spans="1:12" s="170" customFormat="1" ht="20.25" customHeight="1">
      <c r="A473" s="192"/>
      <c r="B473" s="191" t="s">
        <v>363</v>
      </c>
      <c r="C473" s="175">
        <v>0</v>
      </c>
      <c r="D473" s="175">
        <v>1</v>
      </c>
      <c r="E473" s="175"/>
      <c r="F473" s="175">
        <v>4</v>
      </c>
      <c r="G473" s="175">
        <v>4</v>
      </c>
      <c r="H473" s="176">
        <f t="shared" si="16"/>
        <v>0</v>
      </c>
      <c r="I473" s="176">
        <f t="shared" si="17"/>
        <v>4</v>
      </c>
      <c r="J473" s="176">
        <f t="shared" si="18"/>
        <v>0</v>
      </c>
      <c r="K473" s="176">
        <f t="shared" si="19"/>
        <v>1</v>
      </c>
      <c r="L473" s="185">
        <v>2081602</v>
      </c>
    </row>
    <row r="474" spans="1:12" s="170" customFormat="1" ht="20.25" customHeight="1">
      <c r="A474" s="192"/>
      <c r="B474" s="191" t="s">
        <v>364</v>
      </c>
      <c r="C474" s="175">
        <v>0</v>
      </c>
      <c r="D474" s="175"/>
      <c r="E474" s="175"/>
      <c r="F474" s="175">
        <v>0</v>
      </c>
      <c r="G474" s="175">
        <v>0</v>
      </c>
      <c r="H474" s="176">
        <f t="shared" si="16"/>
        <v>0</v>
      </c>
      <c r="I474" s="176">
        <f t="shared" si="17"/>
        <v>0</v>
      </c>
      <c r="J474" s="176">
        <f t="shared" si="18"/>
        <v>0</v>
      </c>
      <c r="K474" s="176">
        <f t="shared" si="19"/>
        <v>0</v>
      </c>
      <c r="L474" s="185">
        <v>2081603</v>
      </c>
    </row>
    <row r="475" spans="1:12" s="170" customFormat="1" ht="20.25" customHeight="1">
      <c r="A475" s="192"/>
      <c r="B475" s="191" t="s">
        <v>371</v>
      </c>
      <c r="C475" s="175">
        <v>0</v>
      </c>
      <c r="D475" s="175"/>
      <c r="E475" s="175"/>
      <c r="F475" s="175">
        <v>0</v>
      </c>
      <c r="G475" s="175">
        <v>0</v>
      </c>
      <c r="H475" s="176">
        <f t="shared" si="16"/>
        <v>0</v>
      </c>
      <c r="I475" s="176">
        <f t="shared" si="17"/>
        <v>0</v>
      </c>
      <c r="J475" s="176">
        <f t="shared" si="18"/>
        <v>0</v>
      </c>
      <c r="K475" s="176">
        <f t="shared" si="19"/>
        <v>0</v>
      </c>
      <c r="L475" s="185">
        <v>2081650</v>
      </c>
    </row>
    <row r="476" spans="1:12" s="170" customFormat="1" ht="20.25" customHeight="1">
      <c r="A476" s="192"/>
      <c r="B476" s="191" t="s">
        <v>711</v>
      </c>
      <c r="C476" s="175">
        <v>0</v>
      </c>
      <c r="D476" s="175"/>
      <c r="E476" s="175"/>
      <c r="F476" s="175"/>
      <c r="G476" s="175">
        <v>0</v>
      </c>
      <c r="H476" s="176">
        <f t="shared" si="16"/>
        <v>0</v>
      </c>
      <c r="I476" s="176">
        <f t="shared" si="17"/>
        <v>0</v>
      </c>
      <c r="J476" s="176">
        <f t="shared" si="18"/>
        <v>0</v>
      </c>
      <c r="K476" s="176">
        <f t="shared" si="19"/>
        <v>0</v>
      </c>
      <c r="L476" s="185">
        <v>2081699</v>
      </c>
    </row>
    <row r="477" spans="1:12" s="170" customFormat="1" ht="20.25" customHeight="1">
      <c r="A477" s="192"/>
      <c r="B477" s="191" t="s">
        <v>712</v>
      </c>
      <c r="C477" s="175">
        <v>0</v>
      </c>
      <c r="D477" s="175">
        <v>2488</v>
      </c>
      <c r="E477" s="175"/>
      <c r="F477" s="175">
        <v>2267</v>
      </c>
      <c r="G477" s="175">
        <v>2611</v>
      </c>
      <c r="H477" s="176">
        <f t="shared" si="16"/>
        <v>0</v>
      </c>
      <c r="I477" s="176">
        <f t="shared" si="17"/>
        <v>1.0494372990353698</v>
      </c>
      <c r="J477" s="176">
        <f t="shared" si="18"/>
        <v>0</v>
      </c>
      <c r="K477" s="176">
        <f t="shared" si="19"/>
        <v>1.1517423908248787</v>
      </c>
      <c r="L477" s="185">
        <v>20819</v>
      </c>
    </row>
    <row r="478" spans="1:12" s="170" customFormat="1" ht="20.25" customHeight="1">
      <c r="A478" s="192"/>
      <c r="B478" s="191" t="s">
        <v>713</v>
      </c>
      <c r="C478" s="175">
        <v>0</v>
      </c>
      <c r="D478" s="175">
        <v>298</v>
      </c>
      <c r="E478" s="175"/>
      <c r="F478" s="175">
        <v>73</v>
      </c>
      <c r="G478" s="175">
        <v>101</v>
      </c>
      <c r="H478" s="176">
        <f t="shared" si="16"/>
        <v>0</v>
      </c>
      <c r="I478" s="176">
        <f t="shared" si="17"/>
        <v>0.33892617449664431</v>
      </c>
      <c r="J478" s="176">
        <f t="shared" si="18"/>
        <v>0</v>
      </c>
      <c r="K478" s="176">
        <f t="shared" si="19"/>
        <v>1.3835616438356164</v>
      </c>
      <c r="L478" s="185">
        <v>2081901</v>
      </c>
    </row>
    <row r="479" spans="1:12" s="170" customFormat="1" ht="20.25" customHeight="1">
      <c r="A479" s="192"/>
      <c r="B479" s="191" t="s">
        <v>714</v>
      </c>
      <c r="C479" s="175">
        <v>0</v>
      </c>
      <c r="D479" s="175">
        <v>2190</v>
      </c>
      <c r="E479" s="175"/>
      <c r="F479" s="175">
        <v>2194</v>
      </c>
      <c r="G479" s="175">
        <v>2510</v>
      </c>
      <c r="H479" s="176">
        <f t="shared" si="16"/>
        <v>0</v>
      </c>
      <c r="I479" s="176">
        <f t="shared" si="17"/>
        <v>1.1461187214611872</v>
      </c>
      <c r="J479" s="176">
        <f t="shared" si="18"/>
        <v>0</v>
      </c>
      <c r="K479" s="176">
        <f t="shared" si="19"/>
        <v>1.1440291704649044</v>
      </c>
      <c r="L479" s="185">
        <v>2081902</v>
      </c>
    </row>
    <row r="480" spans="1:12" s="170" customFormat="1" ht="20.25" customHeight="1">
      <c r="A480" s="192"/>
      <c r="B480" s="191" t="s">
        <v>715</v>
      </c>
      <c r="C480" s="175">
        <v>0</v>
      </c>
      <c r="D480" s="175">
        <v>105</v>
      </c>
      <c r="E480" s="175"/>
      <c r="F480" s="175">
        <v>184</v>
      </c>
      <c r="G480" s="175">
        <v>121</v>
      </c>
      <c r="H480" s="176">
        <f t="shared" si="16"/>
        <v>0</v>
      </c>
      <c r="I480" s="176">
        <f t="shared" si="17"/>
        <v>1.1523809523809523</v>
      </c>
      <c r="J480" s="176">
        <f t="shared" si="18"/>
        <v>0</v>
      </c>
      <c r="K480" s="176">
        <f t="shared" si="19"/>
        <v>0.65760869565217395</v>
      </c>
      <c r="L480" s="185">
        <v>20820</v>
      </c>
    </row>
    <row r="481" spans="1:12" s="170" customFormat="1" ht="20.25" customHeight="1">
      <c r="A481" s="192"/>
      <c r="B481" s="191" t="s">
        <v>716</v>
      </c>
      <c r="C481" s="175">
        <v>0</v>
      </c>
      <c r="D481" s="175">
        <v>95</v>
      </c>
      <c r="E481" s="175"/>
      <c r="F481" s="175">
        <v>174</v>
      </c>
      <c r="G481" s="175">
        <v>120</v>
      </c>
      <c r="H481" s="176">
        <f t="shared" si="16"/>
        <v>0</v>
      </c>
      <c r="I481" s="176">
        <f t="shared" si="17"/>
        <v>1.263157894736842</v>
      </c>
      <c r="J481" s="176">
        <f t="shared" si="18"/>
        <v>0</v>
      </c>
      <c r="K481" s="176">
        <f t="shared" si="19"/>
        <v>0.68965517241379315</v>
      </c>
      <c r="L481" s="185">
        <v>2082001</v>
      </c>
    </row>
    <row r="482" spans="1:12" s="170" customFormat="1" ht="20.25" customHeight="1">
      <c r="A482" s="192"/>
      <c r="B482" s="191" t="s">
        <v>717</v>
      </c>
      <c r="C482" s="175">
        <v>0</v>
      </c>
      <c r="D482" s="175">
        <v>10</v>
      </c>
      <c r="E482" s="175"/>
      <c r="F482" s="175">
        <v>10</v>
      </c>
      <c r="G482" s="175">
        <v>1</v>
      </c>
      <c r="H482" s="176">
        <f t="shared" si="16"/>
        <v>0</v>
      </c>
      <c r="I482" s="176">
        <f t="shared" si="17"/>
        <v>0.1</v>
      </c>
      <c r="J482" s="176">
        <f t="shared" si="18"/>
        <v>0</v>
      </c>
      <c r="K482" s="176">
        <f t="shared" si="19"/>
        <v>0.1</v>
      </c>
      <c r="L482" s="185">
        <v>2082002</v>
      </c>
    </row>
    <row r="483" spans="1:12" s="170" customFormat="1" ht="20.25" customHeight="1">
      <c r="A483" s="192"/>
      <c r="B483" s="191" t="s">
        <v>718</v>
      </c>
      <c r="C483" s="175">
        <v>0</v>
      </c>
      <c r="D483" s="175">
        <v>945</v>
      </c>
      <c r="E483" s="175"/>
      <c r="F483" s="175">
        <v>767</v>
      </c>
      <c r="G483" s="175">
        <v>829</v>
      </c>
      <c r="H483" s="176">
        <f t="shared" si="16"/>
        <v>0</v>
      </c>
      <c r="I483" s="176">
        <f t="shared" si="17"/>
        <v>0.87724867724867728</v>
      </c>
      <c r="J483" s="176">
        <f t="shared" si="18"/>
        <v>0</v>
      </c>
      <c r="K483" s="176">
        <f t="shared" si="19"/>
        <v>1.0808344198174706</v>
      </c>
      <c r="L483" s="185">
        <v>20821</v>
      </c>
    </row>
    <row r="484" spans="1:12" s="170" customFormat="1" ht="20.25" customHeight="1">
      <c r="A484" s="192"/>
      <c r="B484" s="191" t="s">
        <v>719</v>
      </c>
      <c r="C484" s="175">
        <v>0</v>
      </c>
      <c r="D484" s="175">
        <v>175</v>
      </c>
      <c r="E484" s="175"/>
      <c r="F484" s="175">
        <v>0</v>
      </c>
      <c r="G484" s="175"/>
      <c r="H484" s="176">
        <f t="shared" si="16"/>
        <v>0</v>
      </c>
      <c r="I484" s="176">
        <f t="shared" si="17"/>
        <v>0</v>
      </c>
      <c r="J484" s="176">
        <f t="shared" si="18"/>
        <v>0</v>
      </c>
      <c r="K484" s="176">
        <f t="shared" si="19"/>
        <v>0</v>
      </c>
      <c r="L484" s="185">
        <v>2082101</v>
      </c>
    </row>
    <row r="485" spans="1:12" s="170" customFormat="1" ht="20.25" customHeight="1">
      <c r="A485" s="192"/>
      <c r="B485" s="191" t="s">
        <v>720</v>
      </c>
      <c r="C485" s="175">
        <v>0</v>
      </c>
      <c r="D485" s="175">
        <v>770</v>
      </c>
      <c r="E485" s="175"/>
      <c r="F485" s="175">
        <v>767</v>
      </c>
      <c r="G485" s="175">
        <v>829</v>
      </c>
      <c r="H485" s="176">
        <f t="shared" si="16"/>
        <v>0</v>
      </c>
      <c r="I485" s="176">
        <f t="shared" si="17"/>
        <v>1.0766233766233766</v>
      </c>
      <c r="J485" s="176">
        <f t="shared" si="18"/>
        <v>0</v>
      </c>
      <c r="K485" s="176">
        <f t="shared" si="19"/>
        <v>1.0808344198174706</v>
      </c>
      <c r="L485" s="185">
        <v>2082102</v>
      </c>
    </row>
    <row r="486" spans="1:12" s="170" customFormat="1" ht="20.25" customHeight="1">
      <c r="A486" s="192"/>
      <c r="B486" s="191" t="s">
        <v>721</v>
      </c>
      <c r="C486" s="175">
        <v>0</v>
      </c>
      <c r="D486" s="175"/>
      <c r="E486" s="175"/>
      <c r="F486" s="175"/>
      <c r="G486" s="175"/>
      <c r="H486" s="176">
        <f t="shared" si="16"/>
        <v>0</v>
      </c>
      <c r="I486" s="176">
        <f t="shared" si="17"/>
        <v>0</v>
      </c>
      <c r="J486" s="176">
        <f t="shared" si="18"/>
        <v>0</v>
      </c>
      <c r="K486" s="176">
        <f t="shared" si="19"/>
        <v>0</v>
      </c>
      <c r="L486" s="185">
        <v>20824</v>
      </c>
    </row>
    <row r="487" spans="1:12" s="170" customFormat="1" ht="20.25" customHeight="1">
      <c r="A487" s="192"/>
      <c r="B487" s="191" t="s">
        <v>722</v>
      </c>
      <c r="C487" s="175">
        <v>0</v>
      </c>
      <c r="D487" s="175"/>
      <c r="E487" s="175"/>
      <c r="F487" s="175"/>
      <c r="G487" s="175"/>
      <c r="H487" s="176">
        <f t="shared" si="16"/>
        <v>0</v>
      </c>
      <c r="I487" s="176">
        <f t="shared" si="17"/>
        <v>0</v>
      </c>
      <c r="J487" s="176">
        <f t="shared" si="18"/>
        <v>0</v>
      </c>
      <c r="K487" s="176">
        <f t="shared" si="19"/>
        <v>0</v>
      </c>
      <c r="L487" s="185">
        <v>2082401</v>
      </c>
    </row>
    <row r="488" spans="1:12" s="170" customFormat="1" ht="20.25" customHeight="1">
      <c r="A488" s="192"/>
      <c r="B488" s="191" t="s">
        <v>723</v>
      </c>
      <c r="C488" s="175">
        <v>0</v>
      </c>
      <c r="D488" s="175"/>
      <c r="E488" s="175"/>
      <c r="F488" s="175"/>
      <c r="G488" s="175"/>
      <c r="H488" s="176">
        <f t="shared" si="16"/>
        <v>0</v>
      </c>
      <c r="I488" s="176">
        <f t="shared" si="17"/>
        <v>0</v>
      </c>
      <c r="J488" s="176">
        <f t="shared" si="18"/>
        <v>0</v>
      </c>
      <c r="K488" s="176">
        <f t="shared" si="19"/>
        <v>0</v>
      </c>
      <c r="L488" s="185">
        <v>2082402</v>
      </c>
    </row>
    <row r="489" spans="1:12" s="170" customFormat="1" ht="20.25" customHeight="1">
      <c r="A489" s="192"/>
      <c r="B489" s="191" t="s">
        <v>724</v>
      </c>
      <c r="C489" s="175">
        <v>0</v>
      </c>
      <c r="D489" s="175">
        <v>10</v>
      </c>
      <c r="E489" s="175"/>
      <c r="F489" s="175">
        <v>10</v>
      </c>
      <c r="G489" s="175">
        <v>9</v>
      </c>
      <c r="H489" s="176">
        <f t="shared" si="16"/>
        <v>0</v>
      </c>
      <c r="I489" s="176">
        <f t="shared" si="17"/>
        <v>0.9</v>
      </c>
      <c r="J489" s="176">
        <f t="shared" si="18"/>
        <v>0</v>
      </c>
      <c r="K489" s="176">
        <f t="shared" si="19"/>
        <v>0.9</v>
      </c>
      <c r="L489" s="185">
        <v>20825</v>
      </c>
    </row>
    <row r="490" spans="1:12" s="170" customFormat="1" ht="20.25" customHeight="1">
      <c r="A490" s="192"/>
      <c r="B490" s="191" t="s">
        <v>725</v>
      </c>
      <c r="C490" s="175">
        <v>0</v>
      </c>
      <c r="D490" s="175"/>
      <c r="E490" s="175"/>
      <c r="F490" s="175">
        <v>0</v>
      </c>
      <c r="G490" s="175"/>
      <c r="H490" s="176">
        <f t="shared" si="16"/>
        <v>0</v>
      </c>
      <c r="I490" s="176">
        <f t="shared" si="17"/>
        <v>0</v>
      </c>
      <c r="J490" s="176">
        <f t="shared" si="18"/>
        <v>0</v>
      </c>
      <c r="K490" s="176">
        <f t="shared" si="19"/>
        <v>0</v>
      </c>
      <c r="L490" s="185">
        <v>2082501</v>
      </c>
    </row>
    <row r="491" spans="1:12" s="170" customFormat="1" ht="20.25" customHeight="1">
      <c r="A491" s="192"/>
      <c r="B491" s="191" t="s">
        <v>726</v>
      </c>
      <c r="C491" s="175">
        <v>0</v>
      </c>
      <c r="D491" s="175">
        <v>10</v>
      </c>
      <c r="E491" s="175"/>
      <c r="F491" s="175">
        <v>10</v>
      </c>
      <c r="G491" s="175">
        <v>9</v>
      </c>
      <c r="H491" s="176">
        <f t="shared" si="16"/>
        <v>0</v>
      </c>
      <c r="I491" s="176">
        <f t="shared" si="17"/>
        <v>0.9</v>
      </c>
      <c r="J491" s="176">
        <f t="shared" si="18"/>
        <v>0</v>
      </c>
      <c r="K491" s="176">
        <f t="shared" si="19"/>
        <v>0.9</v>
      </c>
      <c r="L491" s="185">
        <v>2082502</v>
      </c>
    </row>
    <row r="492" spans="1:12" s="170" customFormat="1" ht="20.25" customHeight="1">
      <c r="A492" s="192"/>
      <c r="B492" s="191" t="s">
        <v>727</v>
      </c>
      <c r="C492" s="175">
        <v>0</v>
      </c>
      <c r="D492" s="175">
        <v>5405</v>
      </c>
      <c r="E492" s="175"/>
      <c r="F492" s="175">
        <v>5238</v>
      </c>
      <c r="G492" s="175">
        <v>5411</v>
      </c>
      <c r="H492" s="176">
        <f t="shared" si="16"/>
        <v>0</v>
      </c>
      <c r="I492" s="176">
        <f t="shared" si="17"/>
        <v>1.0011100832562443</v>
      </c>
      <c r="J492" s="176">
        <f t="shared" si="18"/>
        <v>0</v>
      </c>
      <c r="K492" s="176">
        <f t="shared" si="19"/>
        <v>1.0330278732340588</v>
      </c>
      <c r="L492" s="185">
        <v>20826</v>
      </c>
    </row>
    <row r="493" spans="1:12" s="170" customFormat="1" ht="20.25" customHeight="1">
      <c r="A493" s="192"/>
      <c r="B493" s="191" t="s">
        <v>728</v>
      </c>
      <c r="C493" s="175">
        <v>0</v>
      </c>
      <c r="D493" s="175">
        <v>0</v>
      </c>
      <c r="E493" s="175"/>
      <c r="F493" s="175">
        <v>0</v>
      </c>
      <c r="G493" s="175"/>
      <c r="H493" s="176">
        <f t="shared" si="16"/>
        <v>0</v>
      </c>
      <c r="I493" s="176">
        <f t="shared" si="17"/>
        <v>0</v>
      </c>
      <c r="J493" s="176">
        <f t="shared" si="18"/>
        <v>0</v>
      </c>
      <c r="K493" s="176">
        <f t="shared" si="19"/>
        <v>0</v>
      </c>
      <c r="L493" s="185">
        <v>2082601</v>
      </c>
    </row>
    <row r="494" spans="1:12" s="170" customFormat="1" ht="20.25" customHeight="1">
      <c r="A494" s="192"/>
      <c r="B494" s="191" t="s">
        <v>729</v>
      </c>
      <c r="C494" s="175">
        <v>0</v>
      </c>
      <c r="D494" s="175">
        <v>5405</v>
      </c>
      <c r="E494" s="175"/>
      <c r="F494" s="175">
        <v>5238</v>
      </c>
      <c r="G494" s="175">
        <v>5411</v>
      </c>
      <c r="H494" s="176">
        <f t="shared" si="16"/>
        <v>0</v>
      </c>
      <c r="I494" s="176">
        <f t="shared" si="17"/>
        <v>1.0011100832562443</v>
      </c>
      <c r="J494" s="176">
        <f t="shared" si="18"/>
        <v>0</v>
      </c>
      <c r="K494" s="176">
        <f t="shared" si="19"/>
        <v>1.0330278732340588</v>
      </c>
      <c r="L494" s="185">
        <v>2082602</v>
      </c>
    </row>
    <row r="495" spans="1:12" s="170" customFormat="1" ht="20.25" customHeight="1">
      <c r="A495" s="192"/>
      <c r="B495" s="191" t="s">
        <v>730</v>
      </c>
      <c r="C495" s="175">
        <v>0</v>
      </c>
      <c r="D495" s="175">
        <v>0</v>
      </c>
      <c r="E495" s="175"/>
      <c r="F495" s="175">
        <v>0</v>
      </c>
      <c r="G495" s="175"/>
      <c r="H495" s="176">
        <f t="shared" si="16"/>
        <v>0</v>
      </c>
      <c r="I495" s="176">
        <f t="shared" si="17"/>
        <v>0</v>
      </c>
      <c r="J495" s="176">
        <f t="shared" si="18"/>
        <v>0</v>
      </c>
      <c r="K495" s="176">
        <f t="shared" si="19"/>
        <v>0</v>
      </c>
      <c r="L495" s="185">
        <v>2082699</v>
      </c>
    </row>
    <row r="496" spans="1:12" s="170" customFormat="1" ht="20.25" customHeight="1">
      <c r="A496" s="192"/>
      <c r="B496" s="191" t="s">
        <v>731</v>
      </c>
      <c r="C496" s="175">
        <v>0</v>
      </c>
      <c r="D496" s="175"/>
      <c r="E496" s="175"/>
      <c r="F496" s="175"/>
      <c r="G496" s="175"/>
      <c r="H496" s="176">
        <f t="shared" si="16"/>
        <v>0</v>
      </c>
      <c r="I496" s="176">
        <f t="shared" si="17"/>
        <v>0</v>
      </c>
      <c r="J496" s="176">
        <f t="shared" si="18"/>
        <v>0</v>
      </c>
      <c r="K496" s="176">
        <f t="shared" si="19"/>
        <v>0</v>
      </c>
      <c r="L496" s="185">
        <v>20827</v>
      </c>
    </row>
    <row r="497" spans="1:12" s="170" customFormat="1" ht="20.25" customHeight="1">
      <c r="A497" s="192"/>
      <c r="B497" s="191" t="s">
        <v>732</v>
      </c>
      <c r="C497" s="175">
        <v>0</v>
      </c>
      <c r="D497" s="175"/>
      <c r="E497" s="175"/>
      <c r="F497" s="175"/>
      <c r="G497" s="175"/>
      <c r="H497" s="176">
        <f t="shared" si="16"/>
        <v>0</v>
      </c>
      <c r="I497" s="176">
        <f t="shared" si="17"/>
        <v>0</v>
      </c>
      <c r="J497" s="176">
        <f t="shared" si="18"/>
        <v>0</v>
      </c>
      <c r="K497" s="176">
        <f t="shared" si="19"/>
        <v>0</v>
      </c>
      <c r="L497" s="185">
        <v>2082701</v>
      </c>
    </row>
    <row r="498" spans="1:12" s="170" customFormat="1" ht="20.25" customHeight="1">
      <c r="A498" s="192"/>
      <c r="B498" s="191" t="s">
        <v>733</v>
      </c>
      <c r="C498" s="175">
        <v>0</v>
      </c>
      <c r="D498" s="175"/>
      <c r="E498" s="175"/>
      <c r="F498" s="175"/>
      <c r="G498" s="175"/>
      <c r="H498" s="176">
        <f t="shared" si="16"/>
        <v>0</v>
      </c>
      <c r="I498" s="176">
        <f t="shared" si="17"/>
        <v>0</v>
      </c>
      <c r="J498" s="176">
        <f t="shared" si="18"/>
        <v>0</v>
      </c>
      <c r="K498" s="176">
        <f t="shared" si="19"/>
        <v>0</v>
      </c>
      <c r="L498" s="185">
        <v>2082702</v>
      </c>
    </row>
    <row r="499" spans="1:12" s="170" customFormat="1" ht="20.25" customHeight="1">
      <c r="A499" s="192"/>
      <c r="B499" s="191" t="s">
        <v>734</v>
      </c>
      <c r="C499" s="175">
        <v>0</v>
      </c>
      <c r="D499" s="175"/>
      <c r="E499" s="175"/>
      <c r="F499" s="175"/>
      <c r="G499" s="175"/>
      <c r="H499" s="176">
        <f t="shared" si="16"/>
        <v>0</v>
      </c>
      <c r="I499" s="176">
        <f t="shared" si="17"/>
        <v>0</v>
      </c>
      <c r="J499" s="176">
        <f t="shared" si="18"/>
        <v>0</v>
      </c>
      <c r="K499" s="176">
        <f t="shared" si="19"/>
        <v>0</v>
      </c>
      <c r="L499" s="185">
        <v>2082799</v>
      </c>
    </row>
    <row r="500" spans="1:12" s="170" customFormat="1" ht="20.25" customHeight="1">
      <c r="A500" s="192"/>
      <c r="B500" s="191" t="s">
        <v>735</v>
      </c>
      <c r="C500" s="175">
        <v>0</v>
      </c>
      <c r="D500" s="175">
        <v>100</v>
      </c>
      <c r="E500" s="175"/>
      <c r="F500" s="175">
        <v>134</v>
      </c>
      <c r="G500" s="175">
        <v>104</v>
      </c>
      <c r="H500" s="176">
        <f t="shared" si="16"/>
        <v>0</v>
      </c>
      <c r="I500" s="176">
        <f t="shared" si="17"/>
        <v>1.04</v>
      </c>
      <c r="J500" s="176">
        <f t="shared" si="18"/>
        <v>0</v>
      </c>
      <c r="K500" s="176">
        <f t="shared" si="19"/>
        <v>0.77611940298507465</v>
      </c>
      <c r="L500" s="185">
        <v>20828</v>
      </c>
    </row>
    <row r="501" spans="1:12" s="170" customFormat="1" ht="20.25" customHeight="1">
      <c r="A501" s="192"/>
      <c r="B501" s="191" t="s">
        <v>362</v>
      </c>
      <c r="C501" s="175">
        <v>0</v>
      </c>
      <c r="D501" s="175">
        <v>85</v>
      </c>
      <c r="E501" s="175"/>
      <c r="F501" s="175">
        <v>105</v>
      </c>
      <c r="G501" s="175">
        <v>99</v>
      </c>
      <c r="H501" s="176">
        <f t="shared" si="16"/>
        <v>0</v>
      </c>
      <c r="I501" s="176">
        <f t="shared" si="17"/>
        <v>1.1647058823529413</v>
      </c>
      <c r="J501" s="176">
        <f t="shared" si="18"/>
        <v>0</v>
      </c>
      <c r="K501" s="176">
        <f t="shared" si="19"/>
        <v>0.94285714285714284</v>
      </c>
      <c r="L501" s="185">
        <v>2082801</v>
      </c>
    </row>
    <row r="502" spans="1:12" s="170" customFormat="1" ht="20.25" customHeight="1">
      <c r="A502" s="192"/>
      <c r="B502" s="191" t="s">
        <v>363</v>
      </c>
      <c r="C502" s="175">
        <v>0</v>
      </c>
      <c r="D502" s="175">
        <v>5</v>
      </c>
      <c r="E502" s="175"/>
      <c r="F502" s="175">
        <v>3</v>
      </c>
      <c r="G502" s="175">
        <v>1</v>
      </c>
      <c r="H502" s="176">
        <f t="shared" si="16"/>
        <v>0</v>
      </c>
      <c r="I502" s="176">
        <f t="shared" si="17"/>
        <v>0.2</v>
      </c>
      <c r="J502" s="176">
        <f t="shared" si="18"/>
        <v>0</v>
      </c>
      <c r="K502" s="176">
        <f t="shared" si="19"/>
        <v>0.33333333333333331</v>
      </c>
      <c r="L502" s="185">
        <v>2082802</v>
      </c>
    </row>
    <row r="503" spans="1:12" s="170" customFormat="1" ht="20.25" customHeight="1">
      <c r="A503" s="192"/>
      <c r="B503" s="191" t="s">
        <v>364</v>
      </c>
      <c r="C503" s="175">
        <v>0</v>
      </c>
      <c r="D503" s="175">
        <v>0</v>
      </c>
      <c r="E503" s="175"/>
      <c r="F503" s="175">
        <v>0</v>
      </c>
      <c r="G503" s="175">
        <v>0</v>
      </c>
      <c r="H503" s="176">
        <f t="shared" si="16"/>
        <v>0</v>
      </c>
      <c r="I503" s="176">
        <f t="shared" si="17"/>
        <v>0</v>
      </c>
      <c r="J503" s="176">
        <f t="shared" si="18"/>
        <v>0</v>
      </c>
      <c r="K503" s="176">
        <f t="shared" si="19"/>
        <v>0</v>
      </c>
      <c r="L503" s="185">
        <v>2082803</v>
      </c>
    </row>
    <row r="504" spans="1:12" s="170" customFormat="1" ht="20.25" customHeight="1">
      <c r="A504" s="192"/>
      <c r="B504" s="191" t="s">
        <v>736</v>
      </c>
      <c r="C504" s="175">
        <v>0</v>
      </c>
      <c r="D504" s="175">
        <v>10</v>
      </c>
      <c r="E504" s="175"/>
      <c r="F504" s="175">
        <v>26</v>
      </c>
      <c r="G504" s="175">
        <v>4</v>
      </c>
      <c r="H504" s="176">
        <f t="shared" si="16"/>
        <v>0</v>
      </c>
      <c r="I504" s="176">
        <f t="shared" si="17"/>
        <v>0.4</v>
      </c>
      <c r="J504" s="176">
        <f t="shared" si="18"/>
        <v>0</v>
      </c>
      <c r="K504" s="176">
        <f t="shared" si="19"/>
        <v>0.15384615384615385</v>
      </c>
      <c r="L504" s="185">
        <v>2082804</v>
      </c>
    </row>
    <row r="505" spans="1:12" s="170" customFormat="1" ht="20.25" customHeight="1">
      <c r="A505" s="192"/>
      <c r="B505" s="191" t="s">
        <v>737</v>
      </c>
      <c r="C505" s="175">
        <v>0</v>
      </c>
      <c r="D505" s="175">
        <v>0</v>
      </c>
      <c r="E505" s="175"/>
      <c r="F505" s="175">
        <v>0</v>
      </c>
      <c r="G505" s="175">
        <v>0</v>
      </c>
      <c r="H505" s="176">
        <f t="shared" si="16"/>
        <v>0</v>
      </c>
      <c r="I505" s="176">
        <f t="shared" si="17"/>
        <v>0</v>
      </c>
      <c r="J505" s="176">
        <f t="shared" si="18"/>
        <v>0</v>
      </c>
      <c r="K505" s="176">
        <f t="shared" si="19"/>
        <v>0</v>
      </c>
      <c r="L505" s="185">
        <v>2082805</v>
      </c>
    </row>
    <row r="506" spans="1:12" s="170" customFormat="1" ht="20.25" customHeight="1">
      <c r="A506" s="192"/>
      <c r="B506" s="191" t="s">
        <v>371</v>
      </c>
      <c r="C506" s="175">
        <v>0</v>
      </c>
      <c r="D506" s="175">
        <v>0</v>
      </c>
      <c r="E506" s="175"/>
      <c r="F506" s="175">
        <v>0</v>
      </c>
      <c r="G506" s="175">
        <v>0</v>
      </c>
      <c r="H506" s="176">
        <f t="shared" si="16"/>
        <v>0</v>
      </c>
      <c r="I506" s="176">
        <f t="shared" si="17"/>
        <v>0</v>
      </c>
      <c r="J506" s="176">
        <f t="shared" si="18"/>
        <v>0</v>
      </c>
      <c r="K506" s="176">
        <f t="shared" si="19"/>
        <v>0</v>
      </c>
      <c r="L506" s="185">
        <v>2082850</v>
      </c>
    </row>
    <row r="507" spans="1:12" s="170" customFormat="1" ht="20.25" customHeight="1">
      <c r="A507" s="192"/>
      <c r="B507" s="191" t="s">
        <v>738</v>
      </c>
      <c r="C507" s="175">
        <v>0</v>
      </c>
      <c r="D507" s="175">
        <v>0</v>
      </c>
      <c r="E507" s="175"/>
      <c r="F507" s="175">
        <v>0</v>
      </c>
      <c r="G507" s="175">
        <v>0</v>
      </c>
      <c r="H507" s="176">
        <f t="shared" si="16"/>
        <v>0</v>
      </c>
      <c r="I507" s="176">
        <f t="shared" si="17"/>
        <v>0</v>
      </c>
      <c r="J507" s="176">
        <f t="shared" si="18"/>
        <v>0</v>
      </c>
      <c r="K507" s="176">
        <f t="shared" si="19"/>
        <v>0</v>
      </c>
      <c r="L507" s="185">
        <v>2082899</v>
      </c>
    </row>
    <row r="508" spans="1:12" s="170" customFormat="1" ht="20.25" customHeight="1">
      <c r="A508" s="192"/>
      <c r="B508" s="191" t="s">
        <v>739</v>
      </c>
      <c r="C508" s="175">
        <v>0</v>
      </c>
      <c r="D508" s="175">
        <v>42</v>
      </c>
      <c r="E508" s="175"/>
      <c r="F508" s="175">
        <v>61</v>
      </c>
      <c r="G508" s="175">
        <v>79</v>
      </c>
      <c r="H508" s="176">
        <f t="shared" si="16"/>
        <v>0</v>
      </c>
      <c r="I508" s="176">
        <f t="shared" si="17"/>
        <v>1.8809523809523809</v>
      </c>
      <c r="J508" s="176">
        <f t="shared" si="18"/>
        <v>0</v>
      </c>
      <c r="K508" s="176">
        <f t="shared" si="19"/>
        <v>1.2950819672131149</v>
      </c>
      <c r="L508" s="185">
        <v>20830</v>
      </c>
    </row>
    <row r="509" spans="1:12" s="170" customFormat="1" ht="20.25" customHeight="1">
      <c r="A509" s="192"/>
      <c r="B509" s="191" t="s">
        <v>740</v>
      </c>
      <c r="C509" s="175">
        <v>0</v>
      </c>
      <c r="D509" s="175">
        <v>42</v>
      </c>
      <c r="E509" s="175"/>
      <c r="F509" s="175">
        <v>61</v>
      </c>
      <c r="G509" s="175">
        <v>79</v>
      </c>
      <c r="H509" s="176">
        <f t="shared" si="16"/>
        <v>0</v>
      </c>
      <c r="I509" s="176">
        <f t="shared" si="17"/>
        <v>1.8809523809523809</v>
      </c>
      <c r="J509" s="176">
        <f t="shared" si="18"/>
        <v>0</v>
      </c>
      <c r="K509" s="176">
        <f t="shared" si="19"/>
        <v>1.2950819672131149</v>
      </c>
      <c r="L509" s="185">
        <v>2083001</v>
      </c>
    </row>
    <row r="510" spans="1:12" s="170" customFormat="1" ht="20.25" customHeight="1">
      <c r="A510" s="192"/>
      <c r="B510" s="191" t="s">
        <v>741</v>
      </c>
      <c r="C510" s="175">
        <v>0</v>
      </c>
      <c r="D510" s="175"/>
      <c r="E510" s="175"/>
      <c r="F510" s="175">
        <v>0</v>
      </c>
      <c r="G510" s="175"/>
      <c r="H510" s="176">
        <f t="shared" si="16"/>
        <v>0</v>
      </c>
      <c r="I510" s="176">
        <f t="shared" si="17"/>
        <v>0</v>
      </c>
      <c r="J510" s="176">
        <f t="shared" si="18"/>
        <v>0</v>
      </c>
      <c r="K510" s="176">
        <f t="shared" si="19"/>
        <v>0</v>
      </c>
      <c r="L510" s="185">
        <v>2083099</v>
      </c>
    </row>
    <row r="511" spans="1:12" s="170" customFormat="1" ht="20.25" customHeight="1">
      <c r="A511" s="192"/>
      <c r="B511" s="191" t="s">
        <v>742</v>
      </c>
      <c r="C511" s="175">
        <v>0</v>
      </c>
      <c r="D511" s="175"/>
      <c r="E511" s="175"/>
      <c r="F511" s="175">
        <v>3</v>
      </c>
      <c r="G511" s="175"/>
      <c r="H511" s="176">
        <f t="shared" si="16"/>
        <v>0</v>
      </c>
      <c r="I511" s="176">
        <f t="shared" si="17"/>
        <v>0</v>
      </c>
      <c r="J511" s="176">
        <f t="shared" si="18"/>
        <v>0</v>
      </c>
      <c r="K511" s="176">
        <f t="shared" si="19"/>
        <v>0</v>
      </c>
      <c r="L511" s="185">
        <v>20899</v>
      </c>
    </row>
    <row r="512" spans="1:12" s="170" customFormat="1" ht="20.25" customHeight="1">
      <c r="A512" s="192"/>
      <c r="B512" s="191" t="s">
        <v>743</v>
      </c>
      <c r="C512" s="175">
        <v>0</v>
      </c>
      <c r="D512" s="175"/>
      <c r="E512" s="175"/>
      <c r="F512" s="175">
        <v>3</v>
      </c>
      <c r="G512" s="175"/>
      <c r="H512" s="176">
        <f t="shared" si="16"/>
        <v>0</v>
      </c>
      <c r="I512" s="176">
        <f t="shared" si="17"/>
        <v>0</v>
      </c>
      <c r="J512" s="176">
        <f t="shared" si="18"/>
        <v>0</v>
      </c>
      <c r="K512" s="176">
        <f t="shared" si="19"/>
        <v>0</v>
      </c>
      <c r="L512" s="185">
        <v>2089999</v>
      </c>
    </row>
    <row r="513" spans="1:12" s="170" customFormat="1" ht="20.25" customHeight="1">
      <c r="A513" s="190" t="s">
        <v>744</v>
      </c>
      <c r="B513" s="191" t="s">
        <v>316</v>
      </c>
      <c r="C513" s="175">
        <v>0</v>
      </c>
      <c r="D513" s="175">
        <v>26940</v>
      </c>
      <c r="E513" s="175"/>
      <c r="F513" s="175">
        <v>26583</v>
      </c>
      <c r="G513" s="175">
        <v>18524</v>
      </c>
      <c r="H513" s="176">
        <f t="shared" si="16"/>
        <v>0</v>
      </c>
      <c r="I513" s="176">
        <f t="shared" si="17"/>
        <v>0.68760207869339274</v>
      </c>
      <c r="J513" s="176">
        <f t="shared" si="18"/>
        <v>0</v>
      </c>
      <c r="K513" s="176">
        <f t="shared" si="19"/>
        <v>0.69683632396644468</v>
      </c>
      <c r="L513" s="185">
        <v>210</v>
      </c>
    </row>
    <row r="514" spans="1:12" s="170" customFormat="1" ht="20.25" customHeight="1">
      <c r="A514" s="192"/>
      <c r="B514" s="191" t="s">
        <v>745</v>
      </c>
      <c r="C514" s="175">
        <v>0</v>
      </c>
      <c r="D514" s="175">
        <v>366</v>
      </c>
      <c r="E514" s="175"/>
      <c r="F514" s="175">
        <v>380</v>
      </c>
      <c r="G514" s="175">
        <v>375</v>
      </c>
      <c r="H514" s="176">
        <f t="shared" si="16"/>
        <v>0</v>
      </c>
      <c r="I514" s="176">
        <f t="shared" si="17"/>
        <v>1.0245901639344261</v>
      </c>
      <c r="J514" s="176">
        <f t="shared" si="18"/>
        <v>0</v>
      </c>
      <c r="K514" s="176">
        <f t="shared" si="19"/>
        <v>0.98684210526315785</v>
      </c>
      <c r="L514" s="185">
        <v>21001</v>
      </c>
    </row>
    <row r="515" spans="1:12" s="170" customFormat="1" ht="20.25" customHeight="1">
      <c r="A515" s="192"/>
      <c r="B515" s="191" t="s">
        <v>362</v>
      </c>
      <c r="C515" s="175">
        <v>0</v>
      </c>
      <c r="D515" s="175">
        <v>346</v>
      </c>
      <c r="E515" s="175"/>
      <c r="F515" s="175">
        <v>359</v>
      </c>
      <c r="G515" s="175">
        <v>320</v>
      </c>
      <c r="H515" s="176">
        <f t="shared" ref="H515:H769" si="20">IF(C515=0,0,G515/C515)</f>
        <v>0</v>
      </c>
      <c r="I515" s="176">
        <f t="shared" ref="I515:I769" si="21">IF(D515=0,0,G515/D515)</f>
        <v>0.92485549132947975</v>
      </c>
      <c r="J515" s="176">
        <f t="shared" ref="J515:J769" si="22">IF(E515=0,0,G515/E515)</f>
        <v>0</v>
      </c>
      <c r="K515" s="176">
        <f t="shared" ref="K515:K769" si="23">IF(F515=0,0,G515/F515)</f>
        <v>0.89136490250696376</v>
      </c>
      <c r="L515" s="185">
        <v>2100101</v>
      </c>
    </row>
    <row r="516" spans="1:12" s="170" customFormat="1" ht="20.25" customHeight="1">
      <c r="A516" s="192"/>
      <c r="B516" s="191" t="s">
        <v>363</v>
      </c>
      <c r="C516" s="175">
        <v>0</v>
      </c>
      <c r="D516" s="175">
        <v>20</v>
      </c>
      <c r="E516" s="175"/>
      <c r="F516" s="175">
        <v>21</v>
      </c>
      <c r="G516" s="175">
        <v>55</v>
      </c>
      <c r="H516" s="176">
        <f t="shared" si="20"/>
        <v>0</v>
      </c>
      <c r="I516" s="176">
        <f t="shared" si="21"/>
        <v>2.75</v>
      </c>
      <c r="J516" s="176">
        <f t="shared" si="22"/>
        <v>0</v>
      </c>
      <c r="K516" s="176">
        <f t="shared" si="23"/>
        <v>2.6190476190476191</v>
      </c>
      <c r="L516" s="185">
        <v>2100102</v>
      </c>
    </row>
    <row r="517" spans="1:12" s="170" customFormat="1" ht="20.25" customHeight="1">
      <c r="A517" s="192"/>
      <c r="B517" s="191" t="s">
        <v>364</v>
      </c>
      <c r="C517" s="175">
        <v>0</v>
      </c>
      <c r="D517" s="175">
        <v>0</v>
      </c>
      <c r="E517" s="175"/>
      <c r="F517" s="175">
        <v>0</v>
      </c>
      <c r="G517" s="175">
        <v>0</v>
      </c>
      <c r="H517" s="176">
        <f t="shared" si="20"/>
        <v>0</v>
      </c>
      <c r="I517" s="176">
        <f t="shared" si="21"/>
        <v>0</v>
      </c>
      <c r="J517" s="176">
        <f t="shared" si="22"/>
        <v>0</v>
      </c>
      <c r="K517" s="176">
        <f t="shared" si="23"/>
        <v>0</v>
      </c>
      <c r="L517" s="185">
        <v>2100103</v>
      </c>
    </row>
    <row r="518" spans="1:12" s="170" customFormat="1" ht="20.25" customHeight="1">
      <c r="A518" s="192"/>
      <c r="B518" s="191" t="s">
        <v>746</v>
      </c>
      <c r="C518" s="175">
        <v>0</v>
      </c>
      <c r="D518" s="175">
        <v>0</v>
      </c>
      <c r="E518" s="175"/>
      <c r="F518" s="175">
        <v>0</v>
      </c>
      <c r="G518" s="175">
        <v>0</v>
      </c>
      <c r="H518" s="176">
        <f t="shared" si="20"/>
        <v>0</v>
      </c>
      <c r="I518" s="176">
        <f t="shared" si="21"/>
        <v>0</v>
      </c>
      <c r="J518" s="176">
        <f t="shared" si="22"/>
        <v>0</v>
      </c>
      <c r="K518" s="176">
        <f t="shared" si="23"/>
        <v>0</v>
      </c>
      <c r="L518" s="185">
        <v>2100199</v>
      </c>
    </row>
    <row r="519" spans="1:12" s="170" customFormat="1" ht="20.25" customHeight="1">
      <c r="A519" s="192"/>
      <c r="B519" s="191" t="s">
        <v>747</v>
      </c>
      <c r="C519" s="175">
        <v>0</v>
      </c>
      <c r="D519" s="175">
        <v>2439</v>
      </c>
      <c r="E519" s="175"/>
      <c r="F519" s="175">
        <v>2097</v>
      </c>
      <c r="G519" s="175">
        <v>2439</v>
      </c>
      <c r="H519" s="176">
        <f t="shared" si="20"/>
        <v>0</v>
      </c>
      <c r="I519" s="176">
        <f t="shared" si="21"/>
        <v>1</v>
      </c>
      <c r="J519" s="176">
        <f t="shared" si="22"/>
        <v>0</v>
      </c>
      <c r="K519" s="176">
        <f t="shared" si="23"/>
        <v>1.1630901287553648</v>
      </c>
      <c r="L519" s="185">
        <v>21002</v>
      </c>
    </row>
    <row r="520" spans="1:12" s="170" customFormat="1" ht="20.25" customHeight="1">
      <c r="A520" s="192"/>
      <c r="B520" s="191" t="s">
        <v>748</v>
      </c>
      <c r="C520" s="175">
        <v>0</v>
      </c>
      <c r="D520" s="175">
        <v>1419</v>
      </c>
      <c r="E520" s="175"/>
      <c r="F520" s="175">
        <v>1075</v>
      </c>
      <c r="G520" s="175">
        <v>1851</v>
      </c>
      <c r="H520" s="176">
        <f t="shared" si="20"/>
        <v>0</v>
      </c>
      <c r="I520" s="176">
        <f t="shared" si="21"/>
        <v>1.3044397463002113</v>
      </c>
      <c r="J520" s="176">
        <f t="shared" si="22"/>
        <v>0</v>
      </c>
      <c r="K520" s="176">
        <f t="shared" si="23"/>
        <v>1.721860465116279</v>
      </c>
      <c r="L520" s="185">
        <v>2100201</v>
      </c>
    </row>
    <row r="521" spans="1:12" s="170" customFormat="1" ht="20.25" customHeight="1">
      <c r="A521" s="192"/>
      <c r="B521" s="191" t="s">
        <v>749</v>
      </c>
      <c r="C521" s="175">
        <v>0</v>
      </c>
      <c r="D521" s="175">
        <v>950</v>
      </c>
      <c r="E521" s="175"/>
      <c r="F521" s="175">
        <v>953</v>
      </c>
      <c r="G521" s="175">
        <v>588</v>
      </c>
      <c r="H521" s="176">
        <f t="shared" si="20"/>
        <v>0</v>
      </c>
      <c r="I521" s="176">
        <f t="shared" si="21"/>
        <v>0.61894736842105258</v>
      </c>
      <c r="J521" s="176">
        <f t="shared" si="22"/>
        <v>0</v>
      </c>
      <c r="K521" s="176">
        <f t="shared" si="23"/>
        <v>0.61699895068205668</v>
      </c>
      <c r="L521" s="185">
        <v>2100202</v>
      </c>
    </row>
    <row r="522" spans="1:12" s="170" customFormat="1" ht="20.25" customHeight="1">
      <c r="A522" s="192"/>
      <c r="B522" s="191" t="s">
        <v>750</v>
      </c>
      <c r="C522" s="175">
        <v>0</v>
      </c>
      <c r="D522" s="175">
        <v>0</v>
      </c>
      <c r="E522" s="175"/>
      <c r="F522" s="175">
        <v>0</v>
      </c>
      <c r="G522" s="175">
        <v>0</v>
      </c>
      <c r="H522" s="176">
        <f t="shared" si="20"/>
        <v>0</v>
      </c>
      <c r="I522" s="176">
        <f t="shared" si="21"/>
        <v>0</v>
      </c>
      <c r="J522" s="176">
        <f t="shared" si="22"/>
        <v>0</v>
      </c>
      <c r="K522" s="176">
        <f t="shared" si="23"/>
        <v>0</v>
      </c>
      <c r="L522" s="185">
        <v>2100203</v>
      </c>
    </row>
    <row r="523" spans="1:12" s="170" customFormat="1" ht="20.25" customHeight="1">
      <c r="A523" s="192"/>
      <c r="B523" s="191" t="s">
        <v>751</v>
      </c>
      <c r="C523" s="175">
        <v>0</v>
      </c>
      <c r="D523" s="175">
        <v>0</v>
      </c>
      <c r="E523" s="175"/>
      <c r="F523" s="175">
        <v>0</v>
      </c>
      <c r="G523" s="175">
        <v>0</v>
      </c>
      <c r="H523" s="176">
        <f t="shared" si="20"/>
        <v>0</v>
      </c>
      <c r="I523" s="176">
        <f t="shared" si="21"/>
        <v>0</v>
      </c>
      <c r="J523" s="176">
        <f t="shared" si="22"/>
        <v>0</v>
      </c>
      <c r="K523" s="176">
        <f t="shared" si="23"/>
        <v>0</v>
      </c>
      <c r="L523" s="185">
        <v>2100204</v>
      </c>
    </row>
    <row r="524" spans="1:12" s="170" customFormat="1" ht="20.25" customHeight="1">
      <c r="A524" s="192"/>
      <c r="B524" s="191" t="s">
        <v>752</v>
      </c>
      <c r="C524" s="175">
        <v>0</v>
      </c>
      <c r="D524" s="175">
        <v>0</v>
      </c>
      <c r="E524" s="175"/>
      <c r="F524" s="175">
        <v>0</v>
      </c>
      <c r="G524" s="175">
        <v>0</v>
      </c>
      <c r="H524" s="176">
        <f t="shared" si="20"/>
        <v>0</v>
      </c>
      <c r="I524" s="176">
        <f t="shared" si="21"/>
        <v>0</v>
      </c>
      <c r="J524" s="176">
        <f t="shared" si="22"/>
        <v>0</v>
      </c>
      <c r="K524" s="176">
        <f t="shared" si="23"/>
        <v>0</v>
      </c>
      <c r="L524" s="185">
        <v>2100205</v>
      </c>
    </row>
    <row r="525" spans="1:12" s="170" customFormat="1" ht="20.25" customHeight="1">
      <c r="A525" s="192"/>
      <c r="B525" s="191" t="s">
        <v>753</v>
      </c>
      <c r="C525" s="175">
        <v>0</v>
      </c>
      <c r="D525" s="175">
        <v>0</v>
      </c>
      <c r="E525" s="175"/>
      <c r="F525" s="175">
        <v>0</v>
      </c>
      <c r="G525" s="175">
        <v>0</v>
      </c>
      <c r="H525" s="176">
        <f t="shared" si="20"/>
        <v>0</v>
      </c>
      <c r="I525" s="176">
        <f t="shared" si="21"/>
        <v>0</v>
      </c>
      <c r="J525" s="176">
        <f t="shared" si="22"/>
        <v>0</v>
      </c>
      <c r="K525" s="176">
        <f t="shared" si="23"/>
        <v>0</v>
      </c>
      <c r="L525" s="185">
        <v>2100206</v>
      </c>
    </row>
    <row r="526" spans="1:12" s="170" customFormat="1" ht="20.25" customHeight="1">
      <c r="A526" s="192"/>
      <c r="B526" s="191" t="s">
        <v>754</v>
      </c>
      <c r="C526" s="175">
        <v>0</v>
      </c>
      <c r="D526" s="175">
        <v>0</v>
      </c>
      <c r="E526" s="175"/>
      <c r="F526" s="175">
        <v>0</v>
      </c>
      <c r="G526" s="175">
        <v>0</v>
      </c>
      <c r="H526" s="176">
        <f t="shared" si="20"/>
        <v>0</v>
      </c>
      <c r="I526" s="176">
        <f t="shared" si="21"/>
        <v>0</v>
      </c>
      <c r="J526" s="176">
        <f t="shared" si="22"/>
        <v>0</v>
      </c>
      <c r="K526" s="176">
        <f t="shared" si="23"/>
        <v>0</v>
      </c>
      <c r="L526" s="185">
        <v>2100207</v>
      </c>
    </row>
    <row r="527" spans="1:12" s="170" customFormat="1" ht="20.25" customHeight="1">
      <c r="A527" s="192"/>
      <c r="B527" s="191" t="s">
        <v>755</v>
      </c>
      <c r="C527" s="175">
        <v>0</v>
      </c>
      <c r="D527" s="175">
        <v>0</v>
      </c>
      <c r="E527" s="175"/>
      <c r="F527" s="175">
        <v>0</v>
      </c>
      <c r="G527" s="175">
        <v>0</v>
      </c>
      <c r="H527" s="176">
        <f t="shared" si="20"/>
        <v>0</v>
      </c>
      <c r="I527" s="176">
        <f t="shared" si="21"/>
        <v>0</v>
      </c>
      <c r="J527" s="176">
        <f t="shared" si="22"/>
        <v>0</v>
      </c>
      <c r="K527" s="176">
        <f t="shared" si="23"/>
        <v>0</v>
      </c>
      <c r="L527" s="185">
        <v>2100208</v>
      </c>
    </row>
    <row r="528" spans="1:12" s="170" customFormat="1" ht="20.25" customHeight="1">
      <c r="A528" s="192"/>
      <c r="B528" s="191" t="s">
        <v>756</v>
      </c>
      <c r="C528" s="175">
        <v>0</v>
      </c>
      <c r="D528" s="175">
        <v>0</v>
      </c>
      <c r="E528" s="175"/>
      <c r="F528" s="175">
        <v>0</v>
      </c>
      <c r="G528" s="175">
        <v>0</v>
      </c>
      <c r="H528" s="176">
        <f t="shared" si="20"/>
        <v>0</v>
      </c>
      <c r="I528" s="176">
        <f t="shared" si="21"/>
        <v>0</v>
      </c>
      <c r="J528" s="176">
        <f t="shared" si="22"/>
        <v>0</v>
      </c>
      <c r="K528" s="176">
        <f t="shared" si="23"/>
        <v>0</v>
      </c>
      <c r="L528" s="185">
        <v>2100209</v>
      </c>
    </row>
    <row r="529" spans="1:12" s="170" customFormat="1" ht="20.25" customHeight="1">
      <c r="A529" s="192"/>
      <c r="B529" s="191" t="s">
        <v>757</v>
      </c>
      <c r="C529" s="175">
        <v>0</v>
      </c>
      <c r="D529" s="175">
        <v>0</v>
      </c>
      <c r="E529" s="175"/>
      <c r="F529" s="175">
        <v>0</v>
      </c>
      <c r="G529" s="175">
        <v>0</v>
      </c>
      <c r="H529" s="176">
        <f t="shared" si="20"/>
        <v>0</v>
      </c>
      <c r="I529" s="176">
        <f t="shared" si="21"/>
        <v>0</v>
      </c>
      <c r="J529" s="176">
        <f t="shared" si="22"/>
        <v>0</v>
      </c>
      <c r="K529" s="176">
        <f t="shared" si="23"/>
        <v>0</v>
      </c>
      <c r="L529" s="185">
        <v>2100210</v>
      </c>
    </row>
    <row r="530" spans="1:12" s="170" customFormat="1" ht="20.25" customHeight="1">
      <c r="A530" s="192"/>
      <c r="B530" s="191" t="s">
        <v>758</v>
      </c>
      <c r="C530" s="175">
        <v>0</v>
      </c>
      <c r="D530" s="175">
        <v>0</v>
      </c>
      <c r="E530" s="175"/>
      <c r="F530" s="175">
        <v>0</v>
      </c>
      <c r="G530" s="175">
        <v>0</v>
      </c>
      <c r="H530" s="176">
        <f t="shared" si="20"/>
        <v>0</v>
      </c>
      <c r="I530" s="176">
        <f t="shared" si="21"/>
        <v>0</v>
      </c>
      <c r="J530" s="176">
        <f t="shared" si="22"/>
        <v>0</v>
      </c>
      <c r="K530" s="176">
        <f t="shared" si="23"/>
        <v>0</v>
      </c>
      <c r="L530" s="185">
        <v>2100211</v>
      </c>
    </row>
    <row r="531" spans="1:12" s="170" customFormat="1" ht="20.25" customHeight="1">
      <c r="A531" s="192"/>
      <c r="B531" s="191" t="s">
        <v>759</v>
      </c>
      <c r="C531" s="175">
        <v>0</v>
      </c>
      <c r="D531" s="175">
        <v>0</v>
      </c>
      <c r="E531" s="175"/>
      <c r="F531" s="175">
        <v>0</v>
      </c>
      <c r="G531" s="175">
        <v>0</v>
      </c>
      <c r="H531" s="176">
        <f t="shared" si="20"/>
        <v>0</v>
      </c>
      <c r="I531" s="176">
        <f t="shared" si="21"/>
        <v>0</v>
      </c>
      <c r="J531" s="176">
        <f t="shared" si="22"/>
        <v>0</v>
      </c>
      <c r="K531" s="176">
        <f t="shared" si="23"/>
        <v>0</v>
      </c>
      <c r="L531" s="185">
        <v>2100212</v>
      </c>
    </row>
    <row r="532" spans="1:12" s="170" customFormat="1" ht="20.25" customHeight="1">
      <c r="A532" s="192"/>
      <c r="B532" s="191" t="s">
        <v>760</v>
      </c>
      <c r="C532" s="175">
        <v>0</v>
      </c>
      <c r="D532" s="175">
        <v>0</v>
      </c>
      <c r="E532" s="175"/>
      <c r="F532" s="175">
        <v>0</v>
      </c>
      <c r="G532" s="175">
        <v>0</v>
      </c>
      <c r="H532" s="176">
        <f t="shared" si="20"/>
        <v>0</v>
      </c>
      <c r="I532" s="176">
        <f t="shared" si="21"/>
        <v>0</v>
      </c>
      <c r="J532" s="176">
        <f t="shared" si="22"/>
        <v>0</v>
      </c>
      <c r="K532" s="176">
        <f t="shared" si="23"/>
        <v>0</v>
      </c>
      <c r="L532" s="185">
        <v>2100213</v>
      </c>
    </row>
    <row r="533" spans="1:12" s="170" customFormat="1" ht="20.25" customHeight="1">
      <c r="A533" s="192"/>
      <c r="B533" s="191" t="s">
        <v>761</v>
      </c>
      <c r="C533" s="175">
        <v>0</v>
      </c>
      <c r="D533" s="175">
        <v>70</v>
      </c>
      <c r="E533" s="175"/>
      <c r="F533" s="175">
        <v>69</v>
      </c>
      <c r="G533" s="175">
        <v>0</v>
      </c>
      <c r="H533" s="176">
        <f t="shared" si="20"/>
        <v>0</v>
      </c>
      <c r="I533" s="176">
        <f t="shared" si="21"/>
        <v>0</v>
      </c>
      <c r="J533" s="176">
        <f t="shared" si="22"/>
        <v>0</v>
      </c>
      <c r="K533" s="176">
        <f t="shared" si="23"/>
        <v>0</v>
      </c>
      <c r="L533" s="185">
        <v>2100299</v>
      </c>
    </row>
    <row r="534" spans="1:12" s="170" customFormat="1" ht="20.25" customHeight="1">
      <c r="A534" s="192"/>
      <c r="B534" s="191" t="s">
        <v>762</v>
      </c>
      <c r="C534" s="175">
        <v>0</v>
      </c>
      <c r="D534" s="175">
        <v>2677</v>
      </c>
      <c r="E534" s="175"/>
      <c r="F534" s="175">
        <v>3096</v>
      </c>
      <c r="G534" s="175">
        <v>3323</v>
      </c>
      <c r="H534" s="176">
        <f t="shared" si="20"/>
        <v>0</v>
      </c>
      <c r="I534" s="176">
        <f t="shared" si="21"/>
        <v>1.2413149047441165</v>
      </c>
      <c r="J534" s="176">
        <f t="shared" si="22"/>
        <v>0</v>
      </c>
      <c r="K534" s="176">
        <f t="shared" si="23"/>
        <v>1.0733204134366925</v>
      </c>
      <c r="L534" s="185">
        <v>21003</v>
      </c>
    </row>
    <row r="535" spans="1:12" s="170" customFormat="1" ht="20.25" customHeight="1">
      <c r="A535" s="192"/>
      <c r="B535" s="191" t="s">
        <v>763</v>
      </c>
      <c r="C535" s="175">
        <v>0</v>
      </c>
      <c r="D535" s="175">
        <v>0</v>
      </c>
      <c r="E535" s="175"/>
      <c r="F535" s="175">
        <v>0</v>
      </c>
      <c r="G535" s="175">
        <v>0</v>
      </c>
      <c r="H535" s="176">
        <f t="shared" si="20"/>
        <v>0</v>
      </c>
      <c r="I535" s="176">
        <f t="shared" si="21"/>
        <v>0</v>
      </c>
      <c r="J535" s="176">
        <f t="shared" si="22"/>
        <v>0</v>
      </c>
      <c r="K535" s="176">
        <f t="shared" si="23"/>
        <v>0</v>
      </c>
      <c r="L535" s="185">
        <v>2100301</v>
      </c>
    </row>
    <row r="536" spans="1:12" s="170" customFormat="1" ht="20.25" customHeight="1">
      <c r="A536" s="192"/>
      <c r="B536" s="191" t="s">
        <v>764</v>
      </c>
      <c r="C536" s="175">
        <v>0</v>
      </c>
      <c r="D536" s="175">
        <v>2640</v>
      </c>
      <c r="E536" s="175"/>
      <c r="F536" s="175">
        <v>2637</v>
      </c>
      <c r="G536" s="175">
        <v>2886</v>
      </c>
      <c r="H536" s="176">
        <f t="shared" si="20"/>
        <v>0</v>
      </c>
      <c r="I536" s="176">
        <f t="shared" si="21"/>
        <v>1.0931818181818183</v>
      </c>
      <c r="J536" s="176">
        <f t="shared" si="22"/>
        <v>0</v>
      </c>
      <c r="K536" s="176">
        <f t="shared" si="23"/>
        <v>1.0944254835039817</v>
      </c>
      <c r="L536" s="185">
        <v>2100302</v>
      </c>
    </row>
    <row r="537" spans="1:12" s="170" customFormat="1" ht="20.25" customHeight="1">
      <c r="A537" s="192"/>
      <c r="B537" s="191" t="s">
        <v>765</v>
      </c>
      <c r="C537" s="175">
        <v>0</v>
      </c>
      <c r="D537" s="175">
        <v>37</v>
      </c>
      <c r="E537" s="175"/>
      <c r="F537" s="175">
        <v>459</v>
      </c>
      <c r="G537" s="175">
        <v>437</v>
      </c>
      <c r="H537" s="176">
        <f t="shared" si="20"/>
        <v>0</v>
      </c>
      <c r="I537" s="176">
        <f t="shared" si="21"/>
        <v>11.810810810810811</v>
      </c>
      <c r="J537" s="176">
        <f t="shared" si="22"/>
        <v>0</v>
      </c>
      <c r="K537" s="176">
        <f t="shared" si="23"/>
        <v>0.95206971677559915</v>
      </c>
      <c r="L537" s="185">
        <v>2100399</v>
      </c>
    </row>
    <row r="538" spans="1:12" s="170" customFormat="1" ht="20.25" customHeight="1">
      <c r="A538" s="192"/>
      <c r="B538" s="191" t="s">
        <v>766</v>
      </c>
      <c r="C538" s="175">
        <v>0</v>
      </c>
      <c r="D538" s="175">
        <v>3360</v>
      </c>
      <c r="E538" s="175"/>
      <c r="F538" s="175">
        <v>3669</v>
      </c>
      <c r="G538" s="175">
        <v>4269</v>
      </c>
      <c r="H538" s="176">
        <f t="shared" si="20"/>
        <v>0</v>
      </c>
      <c r="I538" s="176">
        <f t="shared" si="21"/>
        <v>1.2705357142857143</v>
      </c>
      <c r="J538" s="176">
        <f t="shared" si="22"/>
        <v>0</v>
      </c>
      <c r="K538" s="176">
        <f t="shared" si="23"/>
        <v>1.1635322976287816</v>
      </c>
      <c r="L538" s="185">
        <v>21004</v>
      </c>
    </row>
    <row r="539" spans="1:12" s="170" customFormat="1" ht="20.25" customHeight="1">
      <c r="A539" s="192"/>
      <c r="B539" s="191" t="s">
        <v>767</v>
      </c>
      <c r="C539" s="175">
        <v>0</v>
      </c>
      <c r="D539" s="175">
        <v>480</v>
      </c>
      <c r="E539" s="175"/>
      <c r="F539" s="175">
        <v>483</v>
      </c>
      <c r="G539" s="175">
        <v>876</v>
      </c>
      <c r="H539" s="176">
        <f t="shared" si="20"/>
        <v>0</v>
      </c>
      <c r="I539" s="176">
        <f t="shared" si="21"/>
        <v>1.825</v>
      </c>
      <c r="J539" s="176">
        <f t="shared" si="22"/>
        <v>0</v>
      </c>
      <c r="K539" s="176">
        <f t="shared" si="23"/>
        <v>1.813664596273292</v>
      </c>
      <c r="L539" s="185">
        <v>2100401</v>
      </c>
    </row>
    <row r="540" spans="1:12" s="170" customFormat="1" ht="20.25" customHeight="1">
      <c r="A540" s="192"/>
      <c r="B540" s="191" t="s">
        <v>768</v>
      </c>
      <c r="C540" s="175">
        <v>0</v>
      </c>
      <c r="D540" s="175">
        <v>90</v>
      </c>
      <c r="E540" s="175"/>
      <c r="F540" s="175">
        <v>94</v>
      </c>
      <c r="G540" s="175">
        <v>87</v>
      </c>
      <c r="H540" s="176">
        <f t="shared" si="20"/>
        <v>0</v>
      </c>
      <c r="I540" s="176">
        <f t="shared" si="21"/>
        <v>0.96666666666666667</v>
      </c>
      <c r="J540" s="176">
        <f t="shared" si="22"/>
        <v>0</v>
      </c>
      <c r="K540" s="176">
        <f t="shared" si="23"/>
        <v>0.92553191489361697</v>
      </c>
      <c r="L540" s="185">
        <v>2100402</v>
      </c>
    </row>
    <row r="541" spans="1:12" s="170" customFormat="1" ht="20.25" customHeight="1">
      <c r="A541" s="192"/>
      <c r="B541" s="191" t="s">
        <v>769</v>
      </c>
      <c r="C541" s="175">
        <v>0</v>
      </c>
      <c r="D541" s="175">
        <v>550</v>
      </c>
      <c r="E541" s="175"/>
      <c r="F541" s="175">
        <v>546</v>
      </c>
      <c r="G541" s="175">
        <v>594</v>
      </c>
      <c r="H541" s="176">
        <f t="shared" si="20"/>
        <v>0</v>
      </c>
      <c r="I541" s="176">
        <f t="shared" si="21"/>
        <v>1.08</v>
      </c>
      <c r="J541" s="176">
        <f t="shared" si="22"/>
        <v>0</v>
      </c>
      <c r="K541" s="176">
        <f t="shared" si="23"/>
        <v>1.0879120879120878</v>
      </c>
      <c r="L541" s="185">
        <v>2100403</v>
      </c>
    </row>
    <row r="542" spans="1:12" s="170" customFormat="1" ht="20.25" customHeight="1">
      <c r="A542" s="192"/>
      <c r="B542" s="191" t="s">
        <v>770</v>
      </c>
      <c r="C542" s="175">
        <v>0</v>
      </c>
      <c r="D542" s="175">
        <v>0</v>
      </c>
      <c r="E542" s="175"/>
      <c r="F542" s="175">
        <v>0</v>
      </c>
      <c r="G542" s="175">
        <v>0</v>
      </c>
      <c r="H542" s="176">
        <f t="shared" si="20"/>
        <v>0</v>
      </c>
      <c r="I542" s="176">
        <f t="shared" si="21"/>
        <v>0</v>
      </c>
      <c r="J542" s="176">
        <f t="shared" si="22"/>
        <v>0</v>
      </c>
      <c r="K542" s="176">
        <f t="shared" si="23"/>
        <v>0</v>
      </c>
      <c r="L542" s="185">
        <v>2100404</v>
      </c>
    </row>
    <row r="543" spans="1:12" s="170" customFormat="1" ht="20.25" customHeight="1">
      <c r="A543" s="192"/>
      <c r="B543" s="191" t="s">
        <v>771</v>
      </c>
      <c r="C543" s="175">
        <v>0</v>
      </c>
      <c r="D543" s="175">
        <v>0</v>
      </c>
      <c r="E543" s="175"/>
      <c r="F543" s="175">
        <v>0</v>
      </c>
      <c r="G543" s="175">
        <v>0</v>
      </c>
      <c r="H543" s="176">
        <f t="shared" si="20"/>
        <v>0</v>
      </c>
      <c r="I543" s="176">
        <f t="shared" si="21"/>
        <v>0</v>
      </c>
      <c r="J543" s="176">
        <f t="shared" si="22"/>
        <v>0</v>
      </c>
      <c r="K543" s="176">
        <f t="shared" si="23"/>
        <v>0</v>
      </c>
      <c r="L543" s="185">
        <v>2100405</v>
      </c>
    </row>
    <row r="544" spans="1:12" s="170" customFormat="1" ht="20.25" customHeight="1">
      <c r="A544" s="192"/>
      <c r="B544" s="191" t="s">
        <v>772</v>
      </c>
      <c r="C544" s="175">
        <v>0</v>
      </c>
      <c r="D544" s="175">
        <v>0</v>
      </c>
      <c r="E544" s="175"/>
      <c r="F544" s="175">
        <v>0</v>
      </c>
      <c r="G544" s="175">
        <v>0</v>
      </c>
      <c r="H544" s="176">
        <f t="shared" si="20"/>
        <v>0</v>
      </c>
      <c r="I544" s="176">
        <f t="shared" si="21"/>
        <v>0</v>
      </c>
      <c r="J544" s="176">
        <f t="shared" si="22"/>
        <v>0</v>
      </c>
      <c r="K544" s="176">
        <f t="shared" si="23"/>
        <v>0</v>
      </c>
      <c r="L544" s="185">
        <v>2100406</v>
      </c>
    </row>
    <row r="545" spans="1:12" s="170" customFormat="1" ht="20.25" customHeight="1">
      <c r="A545" s="192"/>
      <c r="B545" s="191" t="s">
        <v>773</v>
      </c>
      <c r="C545" s="175">
        <v>0</v>
      </c>
      <c r="D545" s="175">
        <v>0</v>
      </c>
      <c r="E545" s="175"/>
      <c r="F545" s="175">
        <v>0</v>
      </c>
      <c r="G545" s="175">
        <v>0</v>
      </c>
      <c r="H545" s="176">
        <f t="shared" si="20"/>
        <v>0</v>
      </c>
      <c r="I545" s="176">
        <f t="shared" si="21"/>
        <v>0</v>
      </c>
      <c r="J545" s="176">
        <f t="shared" si="22"/>
        <v>0</v>
      </c>
      <c r="K545" s="176">
        <f t="shared" si="23"/>
        <v>0</v>
      </c>
      <c r="L545" s="185">
        <v>2100407</v>
      </c>
    </row>
    <row r="546" spans="1:12" s="170" customFormat="1" ht="20.25" customHeight="1">
      <c r="A546" s="192"/>
      <c r="B546" s="191" t="s">
        <v>774</v>
      </c>
      <c r="C546" s="175">
        <v>0</v>
      </c>
      <c r="D546" s="175">
        <v>1400</v>
      </c>
      <c r="E546" s="175"/>
      <c r="F546" s="175">
        <v>1705</v>
      </c>
      <c r="G546" s="175">
        <v>1796</v>
      </c>
      <c r="H546" s="176">
        <f t="shared" si="20"/>
        <v>0</v>
      </c>
      <c r="I546" s="176">
        <f t="shared" si="21"/>
        <v>1.2828571428571429</v>
      </c>
      <c r="J546" s="176">
        <f t="shared" si="22"/>
        <v>0</v>
      </c>
      <c r="K546" s="176">
        <f t="shared" si="23"/>
        <v>1.0533724340175954</v>
      </c>
      <c r="L546" s="185">
        <v>2100408</v>
      </c>
    </row>
    <row r="547" spans="1:12" s="170" customFormat="1" ht="20.25" customHeight="1">
      <c r="A547" s="192"/>
      <c r="B547" s="191" t="s">
        <v>775</v>
      </c>
      <c r="C547" s="175">
        <v>0</v>
      </c>
      <c r="D547" s="175">
        <v>290</v>
      </c>
      <c r="E547" s="175"/>
      <c r="F547" s="175">
        <v>292</v>
      </c>
      <c r="G547" s="175">
        <v>280</v>
      </c>
      <c r="H547" s="176">
        <f t="shared" si="20"/>
        <v>0</v>
      </c>
      <c r="I547" s="176">
        <f t="shared" si="21"/>
        <v>0.96551724137931039</v>
      </c>
      <c r="J547" s="176">
        <f t="shared" si="22"/>
        <v>0</v>
      </c>
      <c r="K547" s="176">
        <f t="shared" si="23"/>
        <v>0.95890410958904104</v>
      </c>
      <c r="L547" s="185">
        <v>2100409</v>
      </c>
    </row>
    <row r="548" spans="1:12" s="170" customFormat="1" ht="20.25" customHeight="1">
      <c r="A548" s="192"/>
      <c r="B548" s="191" t="s">
        <v>776</v>
      </c>
      <c r="C548" s="175">
        <v>0</v>
      </c>
      <c r="D548" s="175">
        <v>550</v>
      </c>
      <c r="E548" s="175"/>
      <c r="F548" s="175">
        <v>549</v>
      </c>
      <c r="G548" s="175">
        <v>636</v>
      </c>
      <c r="H548" s="176">
        <f t="shared" si="20"/>
        <v>0</v>
      </c>
      <c r="I548" s="176">
        <f t="shared" si="21"/>
        <v>1.1563636363636363</v>
      </c>
      <c r="J548" s="176">
        <f t="shared" si="22"/>
        <v>0</v>
      </c>
      <c r="K548" s="176">
        <f t="shared" si="23"/>
        <v>1.1584699453551912</v>
      </c>
      <c r="L548" s="185">
        <v>2100410</v>
      </c>
    </row>
    <row r="549" spans="1:12" s="170" customFormat="1" ht="20.25" customHeight="1">
      <c r="A549" s="192"/>
      <c r="B549" s="191" t="s">
        <v>777</v>
      </c>
      <c r="C549" s="175">
        <v>0</v>
      </c>
      <c r="D549" s="175">
        <v>0</v>
      </c>
      <c r="E549" s="175"/>
      <c r="F549" s="175">
        <v>0</v>
      </c>
      <c r="G549" s="175">
        <v>0</v>
      </c>
      <c r="H549" s="176">
        <f t="shared" si="20"/>
        <v>0</v>
      </c>
      <c r="I549" s="176">
        <f t="shared" si="21"/>
        <v>0</v>
      </c>
      <c r="J549" s="176">
        <f t="shared" si="22"/>
        <v>0</v>
      </c>
      <c r="K549" s="176">
        <f t="shared" si="23"/>
        <v>0</v>
      </c>
      <c r="L549" s="185">
        <v>2100499</v>
      </c>
    </row>
    <row r="550" spans="1:12" s="170" customFormat="1" ht="20.25" customHeight="1">
      <c r="A550" s="192"/>
      <c r="B550" s="191" t="s">
        <v>778</v>
      </c>
      <c r="C550" s="175">
        <v>0</v>
      </c>
      <c r="D550" s="175"/>
      <c r="E550" s="175"/>
      <c r="F550" s="175">
        <v>22</v>
      </c>
      <c r="G550" s="175">
        <v>10</v>
      </c>
      <c r="H550" s="176">
        <f t="shared" si="20"/>
        <v>0</v>
      </c>
      <c r="I550" s="176">
        <f t="shared" si="21"/>
        <v>0</v>
      </c>
      <c r="J550" s="176">
        <f t="shared" si="22"/>
        <v>0</v>
      </c>
      <c r="K550" s="176">
        <f t="shared" si="23"/>
        <v>0.45454545454545453</v>
      </c>
      <c r="L550" s="185">
        <v>21006</v>
      </c>
    </row>
    <row r="551" spans="1:12" s="170" customFormat="1" ht="20.25" customHeight="1">
      <c r="A551" s="192"/>
      <c r="B551" s="191" t="s">
        <v>779</v>
      </c>
      <c r="C551" s="175">
        <v>0</v>
      </c>
      <c r="D551" s="175"/>
      <c r="E551" s="175"/>
      <c r="F551" s="175">
        <v>22</v>
      </c>
      <c r="G551" s="175">
        <v>10</v>
      </c>
      <c r="H551" s="176">
        <f t="shared" si="20"/>
        <v>0</v>
      </c>
      <c r="I551" s="176">
        <f t="shared" si="21"/>
        <v>0</v>
      </c>
      <c r="J551" s="176">
        <f t="shared" si="22"/>
        <v>0</v>
      </c>
      <c r="K551" s="176">
        <f t="shared" si="23"/>
        <v>0.45454545454545453</v>
      </c>
      <c r="L551" s="185">
        <v>2100601</v>
      </c>
    </row>
    <row r="552" spans="1:12" s="170" customFormat="1" ht="20.25" customHeight="1">
      <c r="A552" s="192"/>
      <c r="B552" s="191" t="s">
        <v>780</v>
      </c>
      <c r="C552" s="175">
        <v>0</v>
      </c>
      <c r="D552" s="175"/>
      <c r="E552" s="175"/>
      <c r="F552" s="175">
        <v>0</v>
      </c>
      <c r="G552" s="175"/>
      <c r="H552" s="176">
        <f t="shared" si="20"/>
        <v>0</v>
      </c>
      <c r="I552" s="176">
        <f t="shared" si="21"/>
        <v>0</v>
      </c>
      <c r="J552" s="176">
        <f t="shared" si="22"/>
        <v>0</v>
      </c>
      <c r="K552" s="176">
        <f t="shared" si="23"/>
        <v>0</v>
      </c>
      <c r="L552" s="185">
        <v>2100699</v>
      </c>
    </row>
    <row r="553" spans="1:12" s="170" customFormat="1" ht="20.25" customHeight="1">
      <c r="A553" s="192"/>
      <c r="B553" s="191" t="s">
        <v>781</v>
      </c>
      <c r="C553" s="175">
        <v>0</v>
      </c>
      <c r="D553" s="175">
        <v>990</v>
      </c>
      <c r="E553" s="175"/>
      <c r="F553" s="175">
        <v>951</v>
      </c>
      <c r="G553" s="175">
        <v>1060</v>
      </c>
      <c r="H553" s="176">
        <f t="shared" si="20"/>
        <v>0</v>
      </c>
      <c r="I553" s="176">
        <f t="shared" si="21"/>
        <v>1.0707070707070707</v>
      </c>
      <c r="J553" s="176">
        <f t="shared" si="22"/>
        <v>0</v>
      </c>
      <c r="K553" s="176">
        <f t="shared" si="23"/>
        <v>1.1146161934805467</v>
      </c>
      <c r="L553" s="185">
        <v>21007</v>
      </c>
    </row>
    <row r="554" spans="1:12" s="170" customFormat="1" ht="20.25" customHeight="1">
      <c r="A554" s="192"/>
      <c r="B554" s="191" t="s">
        <v>782</v>
      </c>
      <c r="C554" s="175">
        <v>0</v>
      </c>
      <c r="D554" s="175">
        <v>0</v>
      </c>
      <c r="E554" s="175"/>
      <c r="F554" s="175">
        <v>0</v>
      </c>
      <c r="G554" s="175">
        <v>0</v>
      </c>
      <c r="H554" s="176">
        <f t="shared" si="20"/>
        <v>0</v>
      </c>
      <c r="I554" s="176">
        <f t="shared" si="21"/>
        <v>0</v>
      </c>
      <c r="J554" s="176">
        <f t="shared" si="22"/>
        <v>0</v>
      </c>
      <c r="K554" s="176">
        <f t="shared" si="23"/>
        <v>0</v>
      </c>
      <c r="L554" s="185">
        <v>2100716</v>
      </c>
    </row>
    <row r="555" spans="1:12" s="170" customFormat="1" ht="20.25" customHeight="1">
      <c r="A555" s="192"/>
      <c r="B555" s="191" t="s">
        <v>783</v>
      </c>
      <c r="C555" s="175">
        <v>0</v>
      </c>
      <c r="D555" s="175">
        <v>260</v>
      </c>
      <c r="E555" s="175"/>
      <c r="F555" s="175">
        <v>221</v>
      </c>
      <c r="G555" s="175">
        <v>199</v>
      </c>
      <c r="H555" s="176">
        <f t="shared" si="20"/>
        <v>0</v>
      </c>
      <c r="I555" s="176">
        <f t="shared" si="21"/>
        <v>0.76538461538461533</v>
      </c>
      <c r="J555" s="176">
        <f t="shared" si="22"/>
        <v>0</v>
      </c>
      <c r="K555" s="176">
        <f t="shared" si="23"/>
        <v>0.90045248868778283</v>
      </c>
      <c r="L555" s="185">
        <v>2100717</v>
      </c>
    </row>
    <row r="556" spans="1:12" s="170" customFormat="1" ht="20.25" customHeight="1">
      <c r="A556" s="192"/>
      <c r="B556" s="191" t="s">
        <v>784</v>
      </c>
      <c r="C556" s="175">
        <v>0</v>
      </c>
      <c r="D556" s="175">
        <v>730</v>
      </c>
      <c r="E556" s="175"/>
      <c r="F556" s="175">
        <v>730</v>
      </c>
      <c r="G556" s="175">
        <v>861</v>
      </c>
      <c r="H556" s="176">
        <f t="shared" si="20"/>
        <v>0</v>
      </c>
      <c r="I556" s="176">
        <f t="shared" si="21"/>
        <v>1.1794520547945206</v>
      </c>
      <c r="J556" s="176">
        <f t="shared" si="22"/>
        <v>0</v>
      </c>
      <c r="K556" s="176">
        <f t="shared" si="23"/>
        <v>1.1794520547945206</v>
      </c>
      <c r="L556" s="185">
        <v>2100799</v>
      </c>
    </row>
    <row r="557" spans="1:12" s="170" customFormat="1" ht="20.25" customHeight="1">
      <c r="A557" s="192"/>
      <c r="B557" s="191" t="s">
        <v>785</v>
      </c>
      <c r="C557" s="175">
        <v>0</v>
      </c>
      <c r="D557" s="175">
        <v>6905</v>
      </c>
      <c r="E557" s="175"/>
      <c r="F557" s="175">
        <v>6236</v>
      </c>
      <c r="G557" s="175">
        <v>5484</v>
      </c>
      <c r="H557" s="176">
        <f t="shared" si="20"/>
        <v>0</v>
      </c>
      <c r="I557" s="176">
        <f t="shared" si="21"/>
        <v>0.79420709630702391</v>
      </c>
      <c r="J557" s="176">
        <f t="shared" si="22"/>
        <v>0</v>
      </c>
      <c r="K557" s="176">
        <f t="shared" si="23"/>
        <v>0.87940987812700444</v>
      </c>
      <c r="L557" s="185">
        <v>21011</v>
      </c>
    </row>
    <row r="558" spans="1:12" s="170" customFormat="1" ht="20.25" customHeight="1">
      <c r="A558" s="192"/>
      <c r="B558" s="191" t="s">
        <v>786</v>
      </c>
      <c r="C558" s="175">
        <v>0</v>
      </c>
      <c r="D558" s="175">
        <v>1255</v>
      </c>
      <c r="E558" s="175"/>
      <c r="F558" s="175">
        <v>1255</v>
      </c>
      <c r="G558" s="175">
        <v>886</v>
      </c>
      <c r="H558" s="176">
        <f t="shared" si="20"/>
        <v>0</v>
      </c>
      <c r="I558" s="176">
        <f t="shared" si="21"/>
        <v>0.70597609561752983</v>
      </c>
      <c r="J558" s="176">
        <f t="shared" si="22"/>
        <v>0</v>
      </c>
      <c r="K558" s="176">
        <f t="shared" si="23"/>
        <v>0.70597609561752983</v>
      </c>
      <c r="L558" s="185">
        <v>2101101</v>
      </c>
    </row>
    <row r="559" spans="1:12" s="170" customFormat="1" ht="20.25" customHeight="1">
      <c r="A559" s="192"/>
      <c r="B559" s="191" t="s">
        <v>787</v>
      </c>
      <c r="C559" s="175">
        <v>0</v>
      </c>
      <c r="D559" s="175">
        <v>3170</v>
      </c>
      <c r="E559" s="175"/>
      <c r="F559" s="175">
        <v>2813</v>
      </c>
      <c r="G559" s="175">
        <v>1983</v>
      </c>
      <c r="H559" s="176">
        <f t="shared" si="20"/>
        <v>0</v>
      </c>
      <c r="I559" s="176">
        <f t="shared" si="21"/>
        <v>0.62555205047318607</v>
      </c>
      <c r="J559" s="176">
        <f t="shared" si="22"/>
        <v>0</v>
      </c>
      <c r="K559" s="176">
        <f t="shared" si="23"/>
        <v>0.70494134376110917</v>
      </c>
      <c r="L559" s="185">
        <v>2101102</v>
      </c>
    </row>
    <row r="560" spans="1:12" s="170" customFormat="1" ht="20.25" customHeight="1">
      <c r="A560" s="192"/>
      <c r="B560" s="191" t="s">
        <v>788</v>
      </c>
      <c r="C560" s="175">
        <v>0</v>
      </c>
      <c r="D560" s="175">
        <v>2170</v>
      </c>
      <c r="E560" s="175"/>
      <c r="F560" s="175">
        <v>2168</v>
      </c>
      <c r="G560" s="175">
        <v>2177</v>
      </c>
      <c r="H560" s="176">
        <f t="shared" si="20"/>
        <v>0</v>
      </c>
      <c r="I560" s="176">
        <f t="shared" si="21"/>
        <v>1.0032258064516129</v>
      </c>
      <c r="J560" s="176">
        <f t="shared" si="22"/>
        <v>0</v>
      </c>
      <c r="K560" s="176">
        <f t="shared" si="23"/>
        <v>1.0041512915129152</v>
      </c>
      <c r="L560" s="185">
        <v>2101103</v>
      </c>
    </row>
    <row r="561" spans="1:12" s="170" customFormat="1" ht="20.25" customHeight="1">
      <c r="A561" s="192"/>
      <c r="B561" s="191" t="s">
        <v>789</v>
      </c>
      <c r="C561" s="175">
        <v>0</v>
      </c>
      <c r="D561" s="175">
        <v>310</v>
      </c>
      <c r="E561" s="175"/>
      <c r="F561" s="175">
        <v>0</v>
      </c>
      <c r="G561" s="175">
        <v>438</v>
      </c>
      <c r="H561" s="176">
        <f t="shared" si="20"/>
        <v>0</v>
      </c>
      <c r="I561" s="176">
        <f t="shared" si="21"/>
        <v>1.4129032258064516</v>
      </c>
      <c r="J561" s="176">
        <f t="shared" si="22"/>
        <v>0</v>
      </c>
      <c r="K561" s="176">
        <f t="shared" si="23"/>
        <v>0</v>
      </c>
      <c r="L561" s="185">
        <v>2101199</v>
      </c>
    </row>
    <row r="562" spans="1:12" s="170" customFormat="1" ht="20.25" customHeight="1">
      <c r="A562" s="192"/>
      <c r="B562" s="191" t="s">
        <v>790</v>
      </c>
      <c r="C562" s="175">
        <v>0</v>
      </c>
      <c r="D562" s="175">
        <v>8469</v>
      </c>
      <c r="E562" s="175"/>
      <c r="F562" s="175">
        <v>7789</v>
      </c>
      <c r="G562" s="175">
        <v>440</v>
      </c>
      <c r="H562" s="176">
        <f t="shared" si="20"/>
        <v>0</v>
      </c>
      <c r="I562" s="176">
        <f t="shared" si="21"/>
        <v>5.1954185854292123E-2</v>
      </c>
      <c r="J562" s="176">
        <f t="shared" si="22"/>
        <v>0</v>
      </c>
      <c r="K562" s="176">
        <f t="shared" si="23"/>
        <v>5.6489921684426757E-2</v>
      </c>
      <c r="L562" s="185">
        <v>21012</v>
      </c>
    </row>
    <row r="563" spans="1:12" s="170" customFormat="1" ht="20.25" customHeight="1">
      <c r="A563" s="192"/>
      <c r="B563" s="191" t="s">
        <v>791</v>
      </c>
      <c r="C563" s="175">
        <v>0</v>
      </c>
      <c r="D563" s="175">
        <v>699</v>
      </c>
      <c r="E563" s="175"/>
      <c r="F563" s="175">
        <v>20</v>
      </c>
      <c r="G563" s="175">
        <v>0</v>
      </c>
      <c r="H563" s="176">
        <f t="shared" si="20"/>
        <v>0</v>
      </c>
      <c r="I563" s="176">
        <f t="shared" si="21"/>
        <v>0</v>
      </c>
      <c r="J563" s="176">
        <f t="shared" si="22"/>
        <v>0</v>
      </c>
      <c r="K563" s="176">
        <f t="shared" si="23"/>
        <v>0</v>
      </c>
      <c r="L563" s="185">
        <v>2101201</v>
      </c>
    </row>
    <row r="564" spans="1:12" s="170" customFormat="1" ht="20.25" customHeight="1">
      <c r="A564" s="192"/>
      <c r="B564" s="191" t="s">
        <v>792</v>
      </c>
      <c r="C564" s="175">
        <v>0</v>
      </c>
      <c r="D564" s="175">
        <v>7770</v>
      </c>
      <c r="E564" s="175"/>
      <c r="F564" s="175">
        <v>7769</v>
      </c>
      <c r="G564" s="175">
        <v>440</v>
      </c>
      <c r="H564" s="176">
        <f t="shared" si="20"/>
        <v>0</v>
      </c>
      <c r="I564" s="176">
        <f t="shared" si="21"/>
        <v>5.6628056628056631E-2</v>
      </c>
      <c r="J564" s="176">
        <f t="shared" si="22"/>
        <v>0</v>
      </c>
      <c r="K564" s="176">
        <f t="shared" si="23"/>
        <v>5.6635345604324878E-2</v>
      </c>
      <c r="L564" s="185">
        <v>2101202</v>
      </c>
    </row>
    <row r="565" spans="1:12" s="170" customFormat="1" ht="20.25" customHeight="1">
      <c r="A565" s="192"/>
      <c r="B565" s="191" t="s">
        <v>793</v>
      </c>
      <c r="C565" s="175">
        <v>0</v>
      </c>
      <c r="D565" s="175">
        <v>0</v>
      </c>
      <c r="E565" s="175"/>
      <c r="F565" s="175">
        <v>0</v>
      </c>
      <c r="G565" s="175">
        <v>0</v>
      </c>
      <c r="H565" s="176">
        <f t="shared" si="20"/>
        <v>0</v>
      </c>
      <c r="I565" s="176">
        <f t="shared" si="21"/>
        <v>0</v>
      </c>
      <c r="J565" s="176">
        <f t="shared" si="22"/>
        <v>0</v>
      </c>
      <c r="K565" s="176">
        <f t="shared" si="23"/>
        <v>0</v>
      </c>
      <c r="L565" s="185">
        <v>2101299</v>
      </c>
    </row>
    <row r="566" spans="1:12" s="170" customFormat="1" ht="20.25" customHeight="1">
      <c r="A566" s="192"/>
      <c r="B566" s="191" t="s">
        <v>794</v>
      </c>
      <c r="C566" s="175">
        <v>0</v>
      </c>
      <c r="D566" s="175">
        <v>1470</v>
      </c>
      <c r="E566" s="175"/>
      <c r="F566" s="175">
        <v>1480</v>
      </c>
      <c r="G566" s="175">
        <v>633</v>
      </c>
      <c r="H566" s="176">
        <f t="shared" si="20"/>
        <v>0</v>
      </c>
      <c r="I566" s="176">
        <f t="shared" si="21"/>
        <v>0.43061224489795918</v>
      </c>
      <c r="J566" s="176">
        <f t="shared" si="22"/>
        <v>0</v>
      </c>
      <c r="K566" s="176">
        <f t="shared" si="23"/>
        <v>0.42770270270270272</v>
      </c>
      <c r="L566" s="185">
        <v>21013</v>
      </c>
    </row>
    <row r="567" spans="1:12" s="170" customFormat="1" ht="20.25" customHeight="1">
      <c r="A567" s="192"/>
      <c r="B567" s="191" t="s">
        <v>795</v>
      </c>
      <c r="C567" s="175">
        <v>0</v>
      </c>
      <c r="D567" s="175">
        <v>1450</v>
      </c>
      <c r="E567" s="175"/>
      <c r="F567" s="175">
        <v>1460</v>
      </c>
      <c r="G567" s="175">
        <v>633</v>
      </c>
      <c r="H567" s="176">
        <f t="shared" si="20"/>
        <v>0</v>
      </c>
      <c r="I567" s="176">
        <f t="shared" si="21"/>
        <v>0.43655172413793103</v>
      </c>
      <c r="J567" s="176">
        <f t="shared" si="22"/>
        <v>0</v>
      </c>
      <c r="K567" s="176">
        <f t="shared" si="23"/>
        <v>0.43356164383561646</v>
      </c>
      <c r="L567" s="185">
        <v>2101301</v>
      </c>
    </row>
    <row r="568" spans="1:12" s="170" customFormat="1" ht="20.25" customHeight="1">
      <c r="A568" s="192"/>
      <c r="B568" s="191" t="s">
        <v>796</v>
      </c>
      <c r="C568" s="175">
        <v>0</v>
      </c>
      <c r="D568" s="175">
        <v>20</v>
      </c>
      <c r="E568" s="175"/>
      <c r="F568" s="175">
        <v>20</v>
      </c>
      <c r="G568" s="175">
        <v>0</v>
      </c>
      <c r="H568" s="176">
        <f t="shared" si="20"/>
        <v>0</v>
      </c>
      <c r="I568" s="176">
        <f t="shared" si="21"/>
        <v>0</v>
      </c>
      <c r="J568" s="176">
        <f t="shared" si="22"/>
        <v>0</v>
      </c>
      <c r="K568" s="176">
        <f t="shared" si="23"/>
        <v>0</v>
      </c>
      <c r="L568" s="185">
        <v>2101302</v>
      </c>
    </row>
    <row r="569" spans="1:12" s="170" customFormat="1" ht="20.25" customHeight="1">
      <c r="A569" s="192"/>
      <c r="B569" s="191" t="s">
        <v>797</v>
      </c>
      <c r="C569" s="175">
        <v>0</v>
      </c>
      <c r="D569" s="175">
        <v>0</v>
      </c>
      <c r="E569" s="175"/>
      <c r="F569" s="175">
        <v>0</v>
      </c>
      <c r="G569" s="175">
        <v>0</v>
      </c>
      <c r="H569" s="176">
        <f t="shared" si="20"/>
        <v>0</v>
      </c>
      <c r="I569" s="176">
        <f t="shared" si="21"/>
        <v>0</v>
      </c>
      <c r="J569" s="176">
        <f t="shared" si="22"/>
        <v>0</v>
      </c>
      <c r="K569" s="176">
        <f t="shared" si="23"/>
        <v>0</v>
      </c>
      <c r="L569" s="185">
        <v>2101399</v>
      </c>
    </row>
    <row r="570" spans="1:12" s="170" customFormat="1" ht="20.25" customHeight="1">
      <c r="A570" s="192"/>
      <c r="B570" s="191" t="s">
        <v>798</v>
      </c>
      <c r="C570" s="175">
        <v>0</v>
      </c>
      <c r="D570" s="175"/>
      <c r="E570" s="175"/>
      <c r="F570" s="175">
        <v>126</v>
      </c>
      <c r="G570" s="175">
        <v>96</v>
      </c>
      <c r="H570" s="176">
        <f t="shared" si="20"/>
        <v>0</v>
      </c>
      <c r="I570" s="176">
        <f t="shared" si="21"/>
        <v>0</v>
      </c>
      <c r="J570" s="176">
        <f t="shared" si="22"/>
        <v>0</v>
      </c>
      <c r="K570" s="176">
        <f t="shared" si="23"/>
        <v>0.76190476190476186</v>
      </c>
      <c r="L570" s="185">
        <v>21014</v>
      </c>
    </row>
    <row r="571" spans="1:12" s="170" customFormat="1" ht="20.25" customHeight="1">
      <c r="A571" s="192"/>
      <c r="B571" s="191" t="s">
        <v>799</v>
      </c>
      <c r="C571" s="175">
        <v>0</v>
      </c>
      <c r="D571" s="175"/>
      <c r="E571" s="175"/>
      <c r="F571" s="175">
        <v>126</v>
      </c>
      <c r="G571" s="175">
        <v>96</v>
      </c>
      <c r="H571" s="176">
        <f t="shared" si="20"/>
        <v>0</v>
      </c>
      <c r="I571" s="176">
        <f t="shared" si="21"/>
        <v>0</v>
      </c>
      <c r="J571" s="176">
        <f t="shared" si="22"/>
        <v>0</v>
      </c>
      <c r="K571" s="176">
        <f t="shared" si="23"/>
        <v>0.76190476190476186</v>
      </c>
      <c r="L571" s="185">
        <v>2101401</v>
      </c>
    </row>
    <row r="572" spans="1:12" s="170" customFormat="1" ht="20.25" customHeight="1">
      <c r="A572" s="192"/>
      <c r="B572" s="191" t="s">
        <v>800</v>
      </c>
      <c r="C572" s="175">
        <v>0</v>
      </c>
      <c r="D572" s="175"/>
      <c r="E572" s="175"/>
      <c r="F572" s="175">
        <v>0</v>
      </c>
      <c r="G572" s="175"/>
      <c r="H572" s="176">
        <f t="shared" si="20"/>
        <v>0</v>
      </c>
      <c r="I572" s="176">
        <f t="shared" si="21"/>
        <v>0</v>
      </c>
      <c r="J572" s="176">
        <f t="shared" si="22"/>
        <v>0</v>
      </c>
      <c r="K572" s="176">
        <f t="shared" si="23"/>
        <v>0</v>
      </c>
      <c r="L572" s="185">
        <v>2101499</v>
      </c>
    </row>
    <row r="573" spans="1:12" s="170" customFormat="1" ht="20.25" customHeight="1">
      <c r="A573" s="192"/>
      <c r="B573" s="191" t="s">
        <v>801</v>
      </c>
      <c r="C573" s="175">
        <v>0</v>
      </c>
      <c r="D573" s="175">
        <v>264</v>
      </c>
      <c r="E573" s="175"/>
      <c r="F573" s="175">
        <v>339</v>
      </c>
      <c r="G573" s="175">
        <v>305</v>
      </c>
      <c r="H573" s="176">
        <f t="shared" si="20"/>
        <v>0</v>
      </c>
      <c r="I573" s="176">
        <f t="shared" si="21"/>
        <v>1.1553030303030303</v>
      </c>
      <c r="J573" s="176">
        <f t="shared" si="22"/>
        <v>0</v>
      </c>
      <c r="K573" s="176">
        <f t="shared" si="23"/>
        <v>0.89970501474926257</v>
      </c>
      <c r="L573" s="185">
        <v>21015</v>
      </c>
    </row>
    <row r="574" spans="1:12" s="170" customFormat="1" ht="20.25" customHeight="1">
      <c r="A574" s="192"/>
      <c r="B574" s="191" t="s">
        <v>362</v>
      </c>
      <c r="C574" s="175">
        <v>0</v>
      </c>
      <c r="D574" s="175">
        <v>204</v>
      </c>
      <c r="E574" s="175"/>
      <c r="F574" s="175">
        <v>280</v>
      </c>
      <c r="G574" s="175">
        <v>268</v>
      </c>
      <c r="H574" s="176">
        <f t="shared" si="20"/>
        <v>0</v>
      </c>
      <c r="I574" s="176">
        <f t="shared" si="21"/>
        <v>1.3137254901960784</v>
      </c>
      <c r="J574" s="176">
        <f t="shared" si="22"/>
        <v>0</v>
      </c>
      <c r="K574" s="176">
        <f t="shared" si="23"/>
        <v>0.95714285714285718</v>
      </c>
      <c r="L574" s="185">
        <v>2101501</v>
      </c>
    </row>
    <row r="575" spans="1:12" s="170" customFormat="1" ht="20.25" customHeight="1">
      <c r="A575" s="192"/>
      <c r="B575" s="191" t="s">
        <v>363</v>
      </c>
      <c r="C575" s="175">
        <v>0</v>
      </c>
      <c r="D575" s="175">
        <v>0</v>
      </c>
      <c r="E575" s="175"/>
      <c r="F575" s="175">
        <v>0</v>
      </c>
      <c r="G575" s="175">
        <v>0</v>
      </c>
      <c r="H575" s="176">
        <f t="shared" si="20"/>
        <v>0</v>
      </c>
      <c r="I575" s="176">
        <f t="shared" si="21"/>
        <v>0</v>
      </c>
      <c r="J575" s="176">
        <f t="shared" si="22"/>
        <v>0</v>
      </c>
      <c r="K575" s="176">
        <f t="shared" si="23"/>
        <v>0</v>
      </c>
      <c r="L575" s="185">
        <v>2101502</v>
      </c>
    </row>
    <row r="576" spans="1:12" s="170" customFormat="1" ht="20.25" customHeight="1">
      <c r="A576" s="192"/>
      <c r="B576" s="191" t="s">
        <v>364</v>
      </c>
      <c r="C576" s="175">
        <v>0</v>
      </c>
      <c r="D576" s="175">
        <v>0</v>
      </c>
      <c r="E576" s="175"/>
      <c r="F576" s="175">
        <v>0</v>
      </c>
      <c r="G576" s="175">
        <v>0</v>
      </c>
      <c r="H576" s="176">
        <f t="shared" si="20"/>
        <v>0</v>
      </c>
      <c r="I576" s="176">
        <f t="shared" si="21"/>
        <v>0</v>
      </c>
      <c r="J576" s="176">
        <f t="shared" si="22"/>
        <v>0</v>
      </c>
      <c r="K576" s="176">
        <f t="shared" si="23"/>
        <v>0</v>
      </c>
      <c r="L576" s="185">
        <v>2101503</v>
      </c>
    </row>
    <row r="577" spans="1:12" s="170" customFormat="1" ht="20.25" customHeight="1">
      <c r="A577" s="192"/>
      <c r="B577" s="191" t="s">
        <v>403</v>
      </c>
      <c r="C577" s="175">
        <v>0</v>
      </c>
      <c r="D577" s="175">
        <v>10</v>
      </c>
      <c r="E577" s="175"/>
      <c r="F577" s="175">
        <v>6</v>
      </c>
      <c r="G577" s="175">
        <v>3</v>
      </c>
      <c r="H577" s="176">
        <f t="shared" si="20"/>
        <v>0</v>
      </c>
      <c r="I577" s="176">
        <f t="shared" si="21"/>
        <v>0.3</v>
      </c>
      <c r="J577" s="176">
        <f t="shared" si="22"/>
        <v>0</v>
      </c>
      <c r="K577" s="176">
        <f t="shared" si="23"/>
        <v>0.5</v>
      </c>
      <c r="L577" s="185">
        <v>2101504</v>
      </c>
    </row>
    <row r="578" spans="1:12" s="170" customFormat="1" ht="20.25" customHeight="1">
      <c r="A578" s="192"/>
      <c r="B578" s="191" t="s">
        <v>802</v>
      </c>
      <c r="C578" s="175">
        <v>0</v>
      </c>
      <c r="D578" s="175">
        <v>50</v>
      </c>
      <c r="E578" s="175"/>
      <c r="F578" s="175">
        <v>53</v>
      </c>
      <c r="G578" s="175">
        <v>34</v>
      </c>
      <c r="H578" s="176">
        <f t="shared" si="20"/>
        <v>0</v>
      </c>
      <c r="I578" s="176">
        <f t="shared" si="21"/>
        <v>0.68</v>
      </c>
      <c r="J578" s="176">
        <f t="shared" si="22"/>
        <v>0</v>
      </c>
      <c r="K578" s="176">
        <f t="shared" si="23"/>
        <v>0.64150943396226412</v>
      </c>
      <c r="L578" s="185">
        <v>2101505</v>
      </c>
    </row>
    <row r="579" spans="1:12" s="170" customFormat="1" ht="20.25" customHeight="1">
      <c r="A579" s="192"/>
      <c r="B579" s="191" t="s">
        <v>803</v>
      </c>
      <c r="C579" s="175">
        <v>0</v>
      </c>
      <c r="D579" s="175">
        <v>0</v>
      </c>
      <c r="E579" s="175"/>
      <c r="F579" s="175">
        <v>0</v>
      </c>
      <c r="G579" s="175">
        <v>0</v>
      </c>
      <c r="H579" s="176">
        <f t="shared" si="20"/>
        <v>0</v>
      </c>
      <c r="I579" s="176">
        <f t="shared" si="21"/>
        <v>0</v>
      </c>
      <c r="J579" s="176">
        <f t="shared" si="22"/>
        <v>0</v>
      </c>
      <c r="K579" s="176">
        <f t="shared" si="23"/>
        <v>0</v>
      </c>
      <c r="L579" s="185">
        <v>2101506</v>
      </c>
    </row>
    <row r="580" spans="1:12" s="170" customFormat="1" ht="20.25" customHeight="1">
      <c r="A580" s="192"/>
      <c r="B580" s="191" t="s">
        <v>371</v>
      </c>
      <c r="C580" s="175">
        <v>0</v>
      </c>
      <c r="D580" s="175">
        <v>0</v>
      </c>
      <c r="E580" s="175"/>
      <c r="F580" s="175">
        <v>0</v>
      </c>
      <c r="G580" s="175">
        <v>0</v>
      </c>
      <c r="H580" s="176">
        <f t="shared" si="20"/>
        <v>0</v>
      </c>
      <c r="I580" s="176">
        <f t="shared" si="21"/>
        <v>0</v>
      </c>
      <c r="J580" s="176">
        <f t="shared" si="22"/>
        <v>0</v>
      </c>
      <c r="K580" s="176">
        <f t="shared" si="23"/>
        <v>0</v>
      </c>
      <c r="L580" s="185">
        <v>2101550</v>
      </c>
    </row>
    <row r="581" spans="1:12" s="170" customFormat="1" ht="20.25" customHeight="1">
      <c r="A581" s="192"/>
      <c r="B581" s="191" t="s">
        <v>804</v>
      </c>
      <c r="C581" s="175">
        <v>0</v>
      </c>
      <c r="D581" s="175">
        <v>0</v>
      </c>
      <c r="E581" s="175"/>
      <c r="F581" s="175">
        <v>0</v>
      </c>
      <c r="G581" s="175">
        <v>0</v>
      </c>
      <c r="H581" s="176">
        <f t="shared" si="20"/>
        <v>0</v>
      </c>
      <c r="I581" s="176">
        <f t="shared" si="21"/>
        <v>0</v>
      </c>
      <c r="J581" s="176">
        <f t="shared" si="22"/>
        <v>0</v>
      </c>
      <c r="K581" s="176">
        <f t="shared" si="23"/>
        <v>0</v>
      </c>
      <c r="L581" s="185">
        <v>2101599</v>
      </c>
    </row>
    <row r="582" spans="1:12" s="170" customFormat="1" ht="20.25" customHeight="1">
      <c r="A582" s="192"/>
      <c r="B582" s="191" t="s">
        <v>805</v>
      </c>
      <c r="C582" s="175">
        <v>0</v>
      </c>
      <c r="D582" s="175"/>
      <c r="E582" s="175"/>
      <c r="F582" s="175">
        <v>4</v>
      </c>
      <c r="G582" s="175">
        <v>4</v>
      </c>
      <c r="H582" s="176">
        <f t="shared" si="20"/>
        <v>0</v>
      </c>
      <c r="I582" s="176">
        <f t="shared" si="21"/>
        <v>0</v>
      </c>
      <c r="J582" s="176">
        <f t="shared" si="22"/>
        <v>0</v>
      </c>
      <c r="K582" s="176">
        <f t="shared" si="23"/>
        <v>1</v>
      </c>
      <c r="L582" s="185">
        <v>21016</v>
      </c>
    </row>
    <row r="583" spans="1:12" s="170" customFormat="1" ht="20.25" customHeight="1">
      <c r="A583" s="192"/>
      <c r="B583" s="191" t="s">
        <v>806</v>
      </c>
      <c r="C583" s="175">
        <v>0</v>
      </c>
      <c r="D583" s="175"/>
      <c r="E583" s="175"/>
      <c r="F583" s="175">
        <v>4</v>
      </c>
      <c r="G583" s="175">
        <v>4</v>
      </c>
      <c r="H583" s="176">
        <f t="shared" si="20"/>
        <v>0</v>
      </c>
      <c r="I583" s="176">
        <f t="shared" si="21"/>
        <v>0</v>
      </c>
      <c r="J583" s="176">
        <f t="shared" si="22"/>
        <v>0</v>
      </c>
      <c r="K583" s="176">
        <f t="shared" si="23"/>
        <v>1</v>
      </c>
      <c r="L583" s="185">
        <v>2101601</v>
      </c>
    </row>
    <row r="584" spans="1:12" s="170" customFormat="1" ht="20.25" customHeight="1">
      <c r="A584" s="192"/>
      <c r="B584" s="191" t="s">
        <v>807</v>
      </c>
      <c r="C584" s="175">
        <v>0</v>
      </c>
      <c r="D584" s="175"/>
      <c r="E584" s="175"/>
      <c r="F584" s="175">
        <v>394</v>
      </c>
      <c r="G584" s="175">
        <v>86</v>
      </c>
      <c r="H584" s="176">
        <f t="shared" si="20"/>
        <v>0</v>
      </c>
      <c r="I584" s="176">
        <f t="shared" si="21"/>
        <v>0</v>
      </c>
      <c r="J584" s="176">
        <f t="shared" si="22"/>
        <v>0</v>
      </c>
      <c r="K584" s="176">
        <f t="shared" si="23"/>
        <v>0.21827411167512689</v>
      </c>
      <c r="L584" s="185">
        <v>21099</v>
      </c>
    </row>
    <row r="585" spans="1:12" s="170" customFormat="1" ht="20.25" customHeight="1">
      <c r="A585" s="192"/>
      <c r="B585" s="191" t="s">
        <v>808</v>
      </c>
      <c r="C585" s="175">
        <v>0</v>
      </c>
      <c r="D585" s="175"/>
      <c r="E585" s="175"/>
      <c r="F585" s="175">
        <v>394</v>
      </c>
      <c r="G585" s="175">
        <v>86</v>
      </c>
      <c r="H585" s="176">
        <f t="shared" si="20"/>
        <v>0</v>
      </c>
      <c r="I585" s="176">
        <f t="shared" si="21"/>
        <v>0</v>
      </c>
      <c r="J585" s="176">
        <f t="shared" si="22"/>
        <v>0</v>
      </c>
      <c r="K585" s="176">
        <f t="shared" si="23"/>
        <v>0.21827411167512689</v>
      </c>
      <c r="L585" s="185">
        <v>2109999</v>
      </c>
    </row>
    <row r="586" spans="1:12" s="170" customFormat="1" ht="20.25" customHeight="1">
      <c r="A586" s="190" t="s">
        <v>809</v>
      </c>
      <c r="B586" s="191" t="s">
        <v>317</v>
      </c>
      <c r="C586" s="175">
        <v>0</v>
      </c>
      <c r="D586" s="175">
        <v>3503</v>
      </c>
      <c r="E586" s="175"/>
      <c r="F586" s="175">
        <v>3401</v>
      </c>
      <c r="G586" s="175">
        <v>11451</v>
      </c>
      <c r="H586" s="176">
        <f t="shared" si="20"/>
        <v>0</v>
      </c>
      <c r="I586" s="176">
        <f t="shared" si="21"/>
        <v>3.2689123608335713</v>
      </c>
      <c r="J586" s="176">
        <f t="shared" si="22"/>
        <v>0</v>
      </c>
      <c r="K586" s="176">
        <f t="shared" si="23"/>
        <v>3.3669508967950601</v>
      </c>
      <c r="L586" s="185">
        <v>211</v>
      </c>
    </row>
    <row r="587" spans="1:12" s="170" customFormat="1" ht="20.25" customHeight="1">
      <c r="A587" s="192"/>
      <c r="B587" s="191" t="s">
        <v>810</v>
      </c>
      <c r="C587" s="175">
        <v>0</v>
      </c>
      <c r="D587" s="175"/>
      <c r="E587" s="175"/>
      <c r="F587" s="175">
        <v>34</v>
      </c>
      <c r="G587" s="175">
        <v>40</v>
      </c>
      <c r="H587" s="176">
        <f t="shared" si="20"/>
        <v>0</v>
      </c>
      <c r="I587" s="176">
        <f t="shared" si="21"/>
        <v>0</v>
      </c>
      <c r="J587" s="176">
        <f t="shared" si="22"/>
        <v>0</v>
      </c>
      <c r="K587" s="176">
        <f t="shared" si="23"/>
        <v>1.1764705882352942</v>
      </c>
      <c r="L587" s="185">
        <v>21101</v>
      </c>
    </row>
    <row r="588" spans="1:12" s="170" customFormat="1" ht="20.25" customHeight="1">
      <c r="A588" s="192"/>
      <c r="B588" s="191" t="s">
        <v>362</v>
      </c>
      <c r="C588" s="175">
        <v>0</v>
      </c>
      <c r="D588" s="175"/>
      <c r="E588" s="175"/>
      <c r="F588" s="175">
        <v>0</v>
      </c>
      <c r="G588" s="175">
        <v>0</v>
      </c>
      <c r="H588" s="176">
        <f t="shared" si="20"/>
        <v>0</v>
      </c>
      <c r="I588" s="176">
        <f t="shared" si="21"/>
        <v>0</v>
      </c>
      <c r="J588" s="176">
        <f t="shared" si="22"/>
        <v>0</v>
      </c>
      <c r="K588" s="176">
        <f t="shared" si="23"/>
        <v>0</v>
      </c>
      <c r="L588" s="185">
        <v>2110101</v>
      </c>
    </row>
    <row r="589" spans="1:12" s="170" customFormat="1" ht="20.25" customHeight="1">
      <c r="A589" s="192"/>
      <c r="B589" s="191" t="s">
        <v>363</v>
      </c>
      <c r="C589" s="175">
        <v>0</v>
      </c>
      <c r="D589" s="175"/>
      <c r="E589" s="175"/>
      <c r="F589" s="175">
        <v>34</v>
      </c>
      <c r="G589" s="175">
        <v>40</v>
      </c>
      <c r="H589" s="176">
        <f t="shared" si="20"/>
        <v>0</v>
      </c>
      <c r="I589" s="176">
        <f t="shared" si="21"/>
        <v>0</v>
      </c>
      <c r="J589" s="176">
        <f t="shared" si="22"/>
        <v>0</v>
      </c>
      <c r="K589" s="176">
        <f t="shared" si="23"/>
        <v>1.1764705882352942</v>
      </c>
      <c r="L589" s="185">
        <v>2110102</v>
      </c>
    </row>
    <row r="590" spans="1:12" s="170" customFormat="1" ht="20.25" customHeight="1">
      <c r="A590" s="192"/>
      <c r="B590" s="191" t="s">
        <v>364</v>
      </c>
      <c r="C590" s="175">
        <v>0</v>
      </c>
      <c r="D590" s="175"/>
      <c r="E590" s="175"/>
      <c r="F590" s="175">
        <v>0</v>
      </c>
      <c r="G590" s="175">
        <v>0</v>
      </c>
      <c r="H590" s="176">
        <f t="shared" si="20"/>
        <v>0</v>
      </c>
      <c r="I590" s="176">
        <f t="shared" si="21"/>
        <v>0</v>
      </c>
      <c r="J590" s="176">
        <f t="shared" si="22"/>
        <v>0</v>
      </c>
      <c r="K590" s="176">
        <f t="shared" si="23"/>
        <v>0</v>
      </c>
      <c r="L590" s="185">
        <v>2110103</v>
      </c>
    </row>
    <row r="591" spans="1:12" s="170" customFormat="1" ht="20.25" customHeight="1">
      <c r="A591" s="192"/>
      <c r="B591" s="191" t="s">
        <v>811</v>
      </c>
      <c r="C591" s="175">
        <v>0</v>
      </c>
      <c r="D591" s="175"/>
      <c r="E591" s="175"/>
      <c r="F591" s="175">
        <v>0</v>
      </c>
      <c r="G591" s="175">
        <v>0</v>
      </c>
      <c r="H591" s="176">
        <f t="shared" si="20"/>
        <v>0</v>
      </c>
      <c r="I591" s="176">
        <f t="shared" si="21"/>
        <v>0</v>
      </c>
      <c r="J591" s="176">
        <f t="shared" si="22"/>
        <v>0</v>
      </c>
      <c r="K591" s="176">
        <f t="shared" si="23"/>
        <v>0</v>
      </c>
      <c r="L591" s="185">
        <v>2110104</v>
      </c>
    </row>
    <row r="592" spans="1:12" s="170" customFormat="1" ht="20.25" customHeight="1">
      <c r="A592" s="192"/>
      <c r="B592" s="191" t="s">
        <v>812</v>
      </c>
      <c r="C592" s="175">
        <v>0</v>
      </c>
      <c r="D592" s="175"/>
      <c r="E592" s="175"/>
      <c r="F592" s="175">
        <v>0</v>
      </c>
      <c r="G592" s="175">
        <v>0</v>
      </c>
      <c r="H592" s="176">
        <f t="shared" si="20"/>
        <v>0</v>
      </c>
      <c r="I592" s="176">
        <f t="shared" si="21"/>
        <v>0</v>
      </c>
      <c r="J592" s="176">
        <f t="shared" si="22"/>
        <v>0</v>
      </c>
      <c r="K592" s="176">
        <f t="shared" si="23"/>
        <v>0</v>
      </c>
      <c r="L592" s="185">
        <v>2110105</v>
      </c>
    </row>
    <row r="593" spans="1:12" s="170" customFormat="1" ht="20.25" customHeight="1">
      <c r="A593" s="192"/>
      <c r="B593" s="191" t="s">
        <v>813</v>
      </c>
      <c r="C593" s="175">
        <v>0</v>
      </c>
      <c r="D593" s="175"/>
      <c r="E593" s="175"/>
      <c r="F593" s="175">
        <v>0</v>
      </c>
      <c r="G593" s="175">
        <v>0</v>
      </c>
      <c r="H593" s="176">
        <f t="shared" si="20"/>
        <v>0</v>
      </c>
      <c r="I593" s="176">
        <f t="shared" si="21"/>
        <v>0</v>
      </c>
      <c r="J593" s="176">
        <f t="shared" si="22"/>
        <v>0</v>
      </c>
      <c r="K593" s="176">
        <f t="shared" si="23"/>
        <v>0</v>
      </c>
      <c r="L593" s="185">
        <v>2110106</v>
      </c>
    </row>
    <row r="594" spans="1:12" s="170" customFormat="1" ht="20.25" customHeight="1">
      <c r="A594" s="192"/>
      <c r="B594" s="191" t="s">
        <v>814</v>
      </c>
      <c r="C594" s="175">
        <v>0</v>
      </c>
      <c r="D594" s="175"/>
      <c r="E594" s="175"/>
      <c r="F594" s="175">
        <v>0</v>
      </c>
      <c r="G594" s="175">
        <v>0</v>
      </c>
      <c r="H594" s="176">
        <f t="shared" si="20"/>
        <v>0</v>
      </c>
      <c r="I594" s="176">
        <f t="shared" si="21"/>
        <v>0</v>
      </c>
      <c r="J594" s="176">
        <f t="shared" si="22"/>
        <v>0</v>
      </c>
      <c r="K594" s="176">
        <f t="shared" si="23"/>
        <v>0</v>
      </c>
      <c r="L594" s="185">
        <v>2110107</v>
      </c>
    </row>
    <row r="595" spans="1:12" s="170" customFormat="1" ht="20.25" customHeight="1">
      <c r="A595" s="192"/>
      <c r="B595" s="191" t="s">
        <v>815</v>
      </c>
      <c r="C595" s="175">
        <v>0</v>
      </c>
      <c r="D595" s="175"/>
      <c r="E595" s="175"/>
      <c r="F595" s="175">
        <v>0</v>
      </c>
      <c r="G595" s="175">
        <v>0</v>
      </c>
      <c r="H595" s="176">
        <f t="shared" si="20"/>
        <v>0</v>
      </c>
      <c r="I595" s="176">
        <f t="shared" si="21"/>
        <v>0</v>
      </c>
      <c r="J595" s="176">
        <f t="shared" si="22"/>
        <v>0</v>
      </c>
      <c r="K595" s="176">
        <f t="shared" si="23"/>
        <v>0</v>
      </c>
      <c r="L595" s="185">
        <v>2110108</v>
      </c>
    </row>
    <row r="596" spans="1:12" s="170" customFormat="1" ht="20.25" customHeight="1">
      <c r="A596" s="192"/>
      <c r="B596" s="191" t="s">
        <v>816</v>
      </c>
      <c r="C596" s="175">
        <v>0</v>
      </c>
      <c r="D596" s="175"/>
      <c r="E596" s="175"/>
      <c r="F596" s="175">
        <v>0</v>
      </c>
      <c r="G596" s="175">
        <v>0</v>
      </c>
      <c r="H596" s="176">
        <f t="shared" si="20"/>
        <v>0</v>
      </c>
      <c r="I596" s="176">
        <f t="shared" si="21"/>
        <v>0</v>
      </c>
      <c r="J596" s="176">
        <f t="shared" si="22"/>
        <v>0</v>
      </c>
      <c r="K596" s="176">
        <f t="shared" si="23"/>
        <v>0</v>
      </c>
      <c r="L596" s="185">
        <v>2110199</v>
      </c>
    </row>
    <row r="597" spans="1:12" s="170" customFormat="1" ht="20.25" customHeight="1">
      <c r="A597" s="192"/>
      <c r="B597" s="191" t="s">
        <v>817</v>
      </c>
      <c r="C597" s="175">
        <v>0</v>
      </c>
      <c r="D597" s="175"/>
      <c r="E597" s="175"/>
      <c r="F597" s="175"/>
      <c r="G597" s="175"/>
      <c r="H597" s="176">
        <f t="shared" si="20"/>
        <v>0</v>
      </c>
      <c r="I597" s="176">
        <f t="shared" si="21"/>
        <v>0</v>
      </c>
      <c r="J597" s="176">
        <f t="shared" si="22"/>
        <v>0</v>
      </c>
      <c r="K597" s="176">
        <f t="shared" si="23"/>
        <v>0</v>
      </c>
      <c r="L597" s="185">
        <v>21102</v>
      </c>
    </row>
    <row r="598" spans="1:12" s="170" customFormat="1" ht="20.25" customHeight="1">
      <c r="A598" s="192"/>
      <c r="B598" s="191" t="s">
        <v>818</v>
      </c>
      <c r="C598" s="175">
        <v>0</v>
      </c>
      <c r="D598" s="175"/>
      <c r="E598" s="175"/>
      <c r="F598" s="175"/>
      <c r="G598" s="175"/>
      <c r="H598" s="176">
        <f t="shared" si="20"/>
        <v>0</v>
      </c>
      <c r="I598" s="176">
        <f t="shared" si="21"/>
        <v>0</v>
      </c>
      <c r="J598" s="176">
        <f t="shared" si="22"/>
        <v>0</v>
      </c>
      <c r="K598" s="176">
        <f t="shared" si="23"/>
        <v>0</v>
      </c>
      <c r="L598" s="185">
        <v>2110203</v>
      </c>
    </row>
    <row r="599" spans="1:12" s="170" customFormat="1" ht="20.25" customHeight="1">
      <c r="A599" s="192"/>
      <c r="B599" s="191" t="s">
        <v>819</v>
      </c>
      <c r="C599" s="175">
        <v>0</v>
      </c>
      <c r="D599" s="175"/>
      <c r="E599" s="175"/>
      <c r="F599" s="175"/>
      <c r="G599" s="175"/>
      <c r="H599" s="176">
        <f t="shared" si="20"/>
        <v>0</v>
      </c>
      <c r="I599" s="176">
        <f t="shared" si="21"/>
        <v>0</v>
      </c>
      <c r="J599" s="176">
        <f t="shared" si="22"/>
        <v>0</v>
      </c>
      <c r="K599" s="176">
        <f t="shared" si="23"/>
        <v>0</v>
      </c>
      <c r="L599" s="185">
        <v>2110204</v>
      </c>
    </row>
    <row r="600" spans="1:12" s="170" customFormat="1" ht="20.25" customHeight="1">
      <c r="A600" s="192"/>
      <c r="B600" s="191" t="s">
        <v>820</v>
      </c>
      <c r="C600" s="175">
        <v>0</v>
      </c>
      <c r="D600" s="175"/>
      <c r="E600" s="175"/>
      <c r="F600" s="175"/>
      <c r="G600" s="175"/>
      <c r="H600" s="176">
        <f t="shared" si="20"/>
        <v>0</v>
      </c>
      <c r="I600" s="176">
        <f t="shared" si="21"/>
        <v>0</v>
      </c>
      <c r="J600" s="176">
        <f t="shared" si="22"/>
        <v>0</v>
      </c>
      <c r="K600" s="176">
        <f t="shared" si="23"/>
        <v>0</v>
      </c>
      <c r="L600" s="185">
        <v>2110299</v>
      </c>
    </row>
    <row r="601" spans="1:12" s="170" customFormat="1" ht="20.25" customHeight="1">
      <c r="A601" s="192"/>
      <c r="B601" s="191" t="s">
        <v>821</v>
      </c>
      <c r="C601" s="175">
        <v>0</v>
      </c>
      <c r="D601" s="175"/>
      <c r="E601" s="175"/>
      <c r="F601" s="175">
        <v>520</v>
      </c>
      <c r="G601" s="175">
        <v>3688</v>
      </c>
      <c r="H601" s="176">
        <f t="shared" si="20"/>
        <v>0</v>
      </c>
      <c r="I601" s="176">
        <f t="shared" si="21"/>
        <v>0</v>
      </c>
      <c r="J601" s="176">
        <f t="shared" si="22"/>
        <v>0</v>
      </c>
      <c r="K601" s="176">
        <f t="shared" si="23"/>
        <v>7.092307692307692</v>
      </c>
      <c r="L601" s="185">
        <v>21103</v>
      </c>
    </row>
    <row r="602" spans="1:12" s="170" customFormat="1" ht="20.25" customHeight="1">
      <c r="A602" s="192"/>
      <c r="B602" s="191" t="s">
        <v>822</v>
      </c>
      <c r="C602" s="175">
        <v>0</v>
      </c>
      <c r="D602" s="175"/>
      <c r="E602" s="175"/>
      <c r="F602" s="175">
        <v>0</v>
      </c>
      <c r="G602" s="175">
        <v>557</v>
      </c>
      <c r="H602" s="176">
        <f t="shared" si="20"/>
        <v>0</v>
      </c>
      <c r="I602" s="176">
        <f t="shared" si="21"/>
        <v>0</v>
      </c>
      <c r="J602" s="176">
        <f t="shared" si="22"/>
        <v>0</v>
      </c>
      <c r="K602" s="176">
        <f t="shared" si="23"/>
        <v>0</v>
      </c>
      <c r="L602" s="185">
        <v>2110301</v>
      </c>
    </row>
    <row r="603" spans="1:12" s="170" customFormat="1" ht="20.25" customHeight="1">
      <c r="A603" s="192"/>
      <c r="B603" s="191" t="s">
        <v>823</v>
      </c>
      <c r="C603" s="175">
        <v>0</v>
      </c>
      <c r="D603" s="175"/>
      <c r="E603" s="175"/>
      <c r="F603" s="175">
        <v>440</v>
      </c>
      <c r="G603" s="175">
        <v>3081</v>
      </c>
      <c r="H603" s="176">
        <f t="shared" si="20"/>
        <v>0</v>
      </c>
      <c r="I603" s="176">
        <f t="shared" si="21"/>
        <v>0</v>
      </c>
      <c r="J603" s="176">
        <f t="shared" si="22"/>
        <v>0</v>
      </c>
      <c r="K603" s="176">
        <f t="shared" si="23"/>
        <v>7.002272727272727</v>
      </c>
      <c r="L603" s="185">
        <v>2110302</v>
      </c>
    </row>
    <row r="604" spans="1:12" s="170" customFormat="1" ht="20.25" customHeight="1">
      <c r="A604" s="192"/>
      <c r="B604" s="191" t="s">
        <v>824</v>
      </c>
      <c r="C604" s="175">
        <v>0</v>
      </c>
      <c r="D604" s="175"/>
      <c r="E604" s="175"/>
      <c r="F604" s="175">
        <v>0</v>
      </c>
      <c r="G604" s="175">
        <v>0</v>
      </c>
      <c r="H604" s="176">
        <f t="shared" si="20"/>
        <v>0</v>
      </c>
      <c r="I604" s="176">
        <f t="shared" si="21"/>
        <v>0</v>
      </c>
      <c r="J604" s="176">
        <f t="shared" si="22"/>
        <v>0</v>
      </c>
      <c r="K604" s="176">
        <f t="shared" si="23"/>
        <v>0</v>
      </c>
      <c r="L604" s="185">
        <v>2110303</v>
      </c>
    </row>
    <row r="605" spans="1:12" s="170" customFormat="1" ht="20.25" customHeight="1">
      <c r="A605" s="192"/>
      <c r="B605" s="191" t="s">
        <v>825</v>
      </c>
      <c r="C605" s="175">
        <v>0</v>
      </c>
      <c r="D605" s="175"/>
      <c r="E605" s="175"/>
      <c r="F605" s="175">
        <v>80</v>
      </c>
      <c r="G605" s="175">
        <v>50</v>
      </c>
      <c r="H605" s="176">
        <f t="shared" si="20"/>
        <v>0</v>
      </c>
      <c r="I605" s="176">
        <f t="shared" si="21"/>
        <v>0</v>
      </c>
      <c r="J605" s="176">
        <f t="shared" si="22"/>
        <v>0</v>
      </c>
      <c r="K605" s="176">
        <f t="shared" si="23"/>
        <v>0.625</v>
      </c>
      <c r="L605" s="185">
        <v>2110304</v>
      </c>
    </row>
    <row r="606" spans="1:12" s="170" customFormat="1" ht="20.25" customHeight="1">
      <c r="A606" s="192"/>
      <c r="B606" s="191" t="s">
        <v>826</v>
      </c>
      <c r="C606" s="175">
        <v>0</v>
      </c>
      <c r="D606" s="175"/>
      <c r="E606" s="175"/>
      <c r="F606" s="175">
        <v>0</v>
      </c>
      <c r="G606" s="175">
        <v>0</v>
      </c>
      <c r="H606" s="176">
        <f t="shared" si="20"/>
        <v>0</v>
      </c>
      <c r="I606" s="176">
        <f t="shared" si="21"/>
        <v>0</v>
      </c>
      <c r="J606" s="176">
        <f t="shared" si="22"/>
        <v>0</v>
      </c>
      <c r="K606" s="176">
        <f t="shared" si="23"/>
        <v>0</v>
      </c>
      <c r="L606" s="185">
        <v>2110305</v>
      </c>
    </row>
    <row r="607" spans="1:12" s="170" customFormat="1" ht="20.25" customHeight="1">
      <c r="A607" s="192"/>
      <c r="B607" s="191" t="s">
        <v>827</v>
      </c>
      <c r="C607" s="175">
        <v>0</v>
      </c>
      <c r="D607" s="175"/>
      <c r="E607" s="175"/>
      <c r="F607" s="175">
        <v>0</v>
      </c>
      <c r="G607" s="175">
        <v>0</v>
      </c>
      <c r="H607" s="176">
        <f t="shared" si="20"/>
        <v>0</v>
      </c>
      <c r="I607" s="176">
        <f t="shared" si="21"/>
        <v>0</v>
      </c>
      <c r="J607" s="176">
        <f t="shared" si="22"/>
        <v>0</v>
      </c>
      <c r="K607" s="176">
        <f t="shared" si="23"/>
        <v>0</v>
      </c>
      <c r="L607" s="185">
        <v>2110306</v>
      </c>
    </row>
    <row r="608" spans="1:12" s="170" customFormat="1" ht="20.25" customHeight="1">
      <c r="A608" s="192"/>
      <c r="B608" s="191" t="s">
        <v>828</v>
      </c>
      <c r="C608" s="175">
        <v>0</v>
      </c>
      <c r="D608" s="175"/>
      <c r="E608" s="175"/>
      <c r="F608" s="175">
        <v>0</v>
      </c>
      <c r="G608" s="175">
        <v>0</v>
      </c>
      <c r="H608" s="176">
        <f t="shared" si="20"/>
        <v>0</v>
      </c>
      <c r="I608" s="176">
        <f t="shared" si="21"/>
        <v>0</v>
      </c>
      <c r="J608" s="176">
        <f t="shared" si="22"/>
        <v>0</v>
      </c>
      <c r="K608" s="176">
        <f t="shared" si="23"/>
        <v>0</v>
      </c>
      <c r="L608" s="185">
        <v>2110307</v>
      </c>
    </row>
    <row r="609" spans="1:12" s="170" customFormat="1" ht="20.25" customHeight="1">
      <c r="A609" s="192"/>
      <c r="B609" s="191" t="s">
        <v>829</v>
      </c>
      <c r="C609" s="175">
        <v>0</v>
      </c>
      <c r="D609" s="175"/>
      <c r="E609" s="175"/>
      <c r="F609" s="175">
        <v>0</v>
      </c>
      <c r="G609" s="175">
        <v>0</v>
      </c>
      <c r="H609" s="176">
        <f t="shared" si="20"/>
        <v>0</v>
      </c>
      <c r="I609" s="176">
        <f t="shared" si="21"/>
        <v>0</v>
      </c>
      <c r="J609" s="176">
        <f t="shared" si="22"/>
        <v>0</v>
      </c>
      <c r="K609" s="176">
        <f t="shared" si="23"/>
        <v>0</v>
      </c>
      <c r="L609" s="185">
        <v>2110399</v>
      </c>
    </row>
    <row r="610" spans="1:12" s="170" customFormat="1" ht="20.25" customHeight="1">
      <c r="A610" s="192"/>
      <c r="B610" s="191" t="s">
        <v>830</v>
      </c>
      <c r="C610" s="175">
        <v>0</v>
      </c>
      <c r="D610" s="175">
        <v>3503</v>
      </c>
      <c r="E610" s="175"/>
      <c r="F610" s="175">
        <v>1788</v>
      </c>
      <c r="G610" s="175">
        <v>6529</v>
      </c>
      <c r="H610" s="176">
        <f t="shared" si="20"/>
        <v>0</v>
      </c>
      <c r="I610" s="176">
        <f t="shared" si="21"/>
        <v>1.8638310019982871</v>
      </c>
      <c r="J610" s="176">
        <f t="shared" si="22"/>
        <v>0</v>
      </c>
      <c r="K610" s="176">
        <f t="shared" si="23"/>
        <v>3.6515659955257269</v>
      </c>
      <c r="L610" s="185">
        <v>21104</v>
      </c>
    </row>
    <row r="611" spans="1:12" s="170" customFormat="1" ht="20.25" customHeight="1">
      <c r="A611" s="192"/>
      <c r="B611" s="191" t="s">
        <v>831</v>
      </c>
      <c r="C611" s="175">
        <v>0</v>
      </c>
      <c r="D611" s="175">
        <v>3503</v>
      </c>
      <c r="E611" s="175"/>
      <c r="F611" s="175">
        <v>1400</v>
      </c>
      <c r="G611" s="175">
        <v>6522</v>
      </c>
      <c r="H611" s="176">
        <f t="shared" si="20"/>
        <v>0</v>
      </c>
      <c r="I611" s="176">
        <f t="shared" si="21"/>
        <v>1.8618327148158722</v>
      </c>
      <c r="J611" s="176">
        <f t="shared" si="22"/>
        <v>0</v>
      </c>
      <c r="K611" s="176">
        <f t="shared" si="23"/>
        <v>4.6585714285714284</v>
      </c>
      <c r="L611" s="185">
        <v>2110401</v>
      </c>
    </row>
    <row r="612" spans="1:12" s="170" customFormat="1" ht="20.25" customHeight="1">
      <c r="A612" s="192"/>
      <c r="B612" s="191" t="s">
        <v>832</v>
      </c>
      <c r="C612" s="175">
        <v>0</v>
      </c>
      <c r="D612" s="175"/>
      <c r="E612" s="175"/>
      <c r="F612" s="175">
        <v>0</v>
      </c>
      <c r="G612" s="175">
        <v>0</v>
      </c>
      <c r="H612" s="176">
        <f t="shared" si="20"/>
        <v>0</v>
      </c>
      <c r="I612" s="176">
        <f t="shared" si="21"/>
        <v>0</v>
      </c>
      <c r="J612" s="176">
        <f t="shared" si="22"/>
        <v>0</v>
      </c>
      <c r="K612" s="176">
        <f t="shared" si="23"/>
        <v>0</v>
      </c>
      <c r="L612" s="185">
        <v>2110402</v>
      </c>
    </row>
    <row r="613" spans="1:12" s="170" customFormat="1" ht="20.25" customHeight="1">
      <c r="A613" s="192"/>
      <c r="B613" s="191" t="s">
        <v>833</v>
      </c>
      <c r="C613" s="175">
        <v>0</v>
      </c>
      <c r="D613" s="175"/>
      <c r="E613" s="175"/>
      <c r="F613" s="175">
        <v>0</v>
      </c>
      <c r="G613" s="175">
        <v>0</v>
      </c>
      <c r="H613" s="176">
        <f t="shared" si="20"/>
        <v>0</v>
      </c>
      <c r="I613" s="176">
        <f t="shared" si="21"/>
        <v>0</v>
      </c>
      <c r="J613" s="176">
        <f t="shared" si="22"/>
        <v>0</v>
      </c>
      <c r="K613" s="176">
        <f t="shared" si="23"/>
        <v>0</v>
      </c>
      <c r="L613" s="185">
        <v>2110404</v>
      </c>
    </row>
    <row r="614" spans="1:12" s="170" customFormat="1" ht="20.25" customHeight="1">
      <c r="A614" s="192"/>
      <c r="B614" s="191" t="s">
        <v>834</v>
      </c>
      <c r="C614" s="175">
        <v>0</v>
      </c>
      <c r="D614" s="175"/>
      <c r="E614" s="175"/>
      <c r="F614" s="175">
        <v>302</v>
      </c>
      <c r="G614" s="175">
        <v>0</v>
      </c>
      <c r="H614" s="176">
        <f t="shared" si="20"/>
        <v>0</v>
      </c>
      <c r="I614" s="176">
        <f t="shared" si="21"/>
        <v>0</v>
      </c>
      <c r="J614" s="176">
        <f t="shared" si="22"/>
        <v>0</v>
      </c>
      <c r="K614" s="176">
        <f t="shared" si="23"/>
        <v>0</v>
      </c>
      <c r="L614" s="185">
        <v>2110405</v>
      </c>
    </row>
    <row r="615" spans="1:12" s="170" customFormat="1" ht="20.25" customHeight="1">
      <c r="A615" s="192"/>
      <c r="B615" s="191" t="s">
        <v>835</v>
      </c>
      <c r="C615" s="175">
        <v>0</v>
      </c>
      <c r="D615" s="175"/>
      <c r="E615" s="175"/>
      <c r="F615" s="175">
        <v>0</v>
      </c>
      <c r="G615" s="175">
        <v>0</v>
      </c>
      <c r="H615" s="176">
        <f t="shared" si="20"/>
        <v>0</v>
      </c>
      <c r="I615" s="176">
        <f t="shared" si="21"/>
        <v>0</v>
      </c>
      <c r="J615" s="176">
        <f t="shared" si="22"/>
        <v>0</v>
      </c>
      <c r="K615" s="176">
        <f t="shared" si="23"/>
        <v>0</v>
      </c>
      <c r="L615" s="185">
        <v>2110406</v>
      </c>
    </row>
    <row r="616" spans="1:12" s="170" customFormat="1" ht="20.25" customHeight="1">
      <c r="A616" s="192"/>
      <c r="B616" s="191" t="s">
        <v>836</v>
      </c>
      <c r="C616" s="175">
        <v>0</v>
      </c>
      <c r="D616" s="175"/>
      <c r="E616" s="175"/>
      <c r="F616" s="175">
        <v>86</v>
      </c>
      <c r="G616" s="175">
        <v>7</v>
      </c>
      <c r="H616" s="176">
        <f t="shared" si="20"/>
        <v>0</v>
      </c>
      <c r="I616" s="176">
        <f t="shared" si="21"/>
        <v>0</v>
      </c>
      <c r="J616" s="176">
        <f t="shared" si="22"/>
        <v>0</v>
      </c>
      <c r="K616" s="176">
        <f t="shared" si="23"/>
        <v>8.1395348837209308E-2</v>
      </c>
      <c r="L616" s="185">
        <v>2110499</v>
      </c>
    </row>
    <row r="617" spans="1:12" s="170" customFormat="1" ht="20.25" customHeight="1">
      <c r="A617" s="192"/>
      <c r="B617" s="191" t="s">
        <v>837</v>
      </c>
      <c r="C617" s="175">
        <v>0</v>
      </c>
      <c r="D617" s="175"/>
      <c r="E617" s="175"/>
      <c r="F617" s="175">
        <v>16</v>
      </c>
      <c r="G617" s="175">
        <v>135</v>
      </c>
      <c r="H617" s="176">
        <f t="shared" si="20"/>
        <v>0</v>
      </c>
      <c r="I617" s="176">
        <f t="shared" si="21"/>
        <v>0</v>
      </c>
      <c r="J617" s="176">
        <f t="shared" si="22"/>
        <v>0</v>
      </c>
      <c r="K617" s="176">
        <f t="shared" si="23"/>
        <v>8.4375</v>
      </c>
      <c r="L617" s="185">
        <v>21105</v>
      </c>
    </row>
    <row r="618" spans="1:12" s="170" customFormat="1" ht="20.25" customHeight="1">
      <c r="A618" s="192"/>
      <c r="B618" s="191" t="s">
        <v>838</v>
      </c>
      <c r="C618" s="175">
        <v>0</v>
      </c>
      <c r="D618" s="175"/>
      <c r="E618" s="175"/>
      <c r="F618" s="175">
        <v>16</v>
      </c>
      <c r="G618" s="175">
        <v>135</v>
      </c>
      <c r="H618" s="176">
        <f t="shared" si="20"/>
        <v>0</v>
      </c>
      <c r="I618" s="176">
        <f t="shared" si="21"/>
        <v>0</v>
      </c>
      <c r="J618" s="176">
        <f t="shared" si="22"/>
        <v>0</v>
      </c>
      <c r="K618" s="176">
        <f t="shared" si="23"/>
        <v>8.4375</v>
      </c>
      <c r="L618" s="185">
        <v>2110501</v>
      </c>
    </row>
    <row r="619" spans="1:12" s="170" customFormat="1" ht="20.25" customHeight="1">
      <c r="A619" s="192"/>
      <c r="B619" s="191" t="s">
        <v>839</v>
      </c>
      <c r="C619" s="175">
        <v>0</v>
      </c>
      <c r="D619" s="175"/>
      <c r="E619" s="175"/>
      <c r="F619" s="175">
        <v>0</v>
      </c>
      <c r="G619" s="175">
        <v>0</v>
      </c>
      <c r="H619" s="176">
        <f t="shared" si="20"/>
        <v>0</v>
      </c>
      <c r="I619" s="176">
        <f t="shared" si="21"/>
        <v>0</v>
      </c>
      <c r="J619" s="176">
        <f t="shared" si="22"/>
        <v>0</v>
      </c>
      <c r="K619" s="176">
        <f t="shared" si="23"/>
        <v>0</v>
      </c>
      <c r="L619" s="185">
        <v>2110502</v>
      </c>
    </row>
    <row r="620" spans="1:12" s="170" customFormat="1" ht="20.25" customHeight="1">
      <c r="A620" s="192"/>
      <c r="B620" s="191" t="s">
        <v>840</v>
      </c>
      <c r="C620" s="175">
        <v>0</v>
      </c>
      <c r="D620" s="175"/>
      <c r="E620" s="175"/>
      <c r="F620" s="175">
        <v>0</v>
      </c>
      <c r="G620" s="175">
        <v>0</v>
      </c>
      <c r="H620" s="176">
        <f t="shared" si="20"/>
        <v>0</v>
      </c>
      <c r="I620" s="176">
        <f t="shared" si="21"/>
        <v>0</v>
      </c>
      <c r="J620" s="176">
        <f t="shared" si="22"/>
        <v>0</v>
      </c>
      <c r="K620" s="176">
        <f t="shared" si="23"/>
        <v>0</v>
      </c>
      <c r="L620" s="185">
        <v>2110503</v>
      </c>
    </row>
    <row r="621" spans="1:12" s="170" customFormat="1" ht="20.25" customHeight="1">
      <c r="A621" s="192"/>
      <c r="B621" s="191" t="s">
        <v>841</v>
      </c>
      <c r="C621" s="175">
        <v>0</v>
      </c>
      <c r="D621" s="175"/>
      <c r="E621" s="175"/>
      <c r="F621" s="175">
        <v>0</v>
      </c>
      <c r="G621" s="175">
        <v>0</v>
      </c>
      <c r="H621" s="176">
        <f t="shared" si="20"/>
        <v>0</v>
      </c>
      <c r="I621" s="176">
        <f t="shared" si="21"/>
        <v>0</v>
      </c>
      <c r="J621" s="176">
        <f t="shared" si="22"/>
        <v>0</v>
      </c>
      <c r="K621" s="176">
        <f t="shared" si="23"/>
        <v>0</v>
      </c>
      <c r="L621" s="185">
        <v>2110506</v>
      </c>
    </row>
    <row r="622" spans="1:12" s="170" customFormat="1" ht="20.25" customHeight="1">
      <c r="A622" s="192"/>
      <c r="B622" s="191" t="s">
        <v>842</v>
      </c>
      <c r="C622" s="175">
        <v>0</v>
      </c>
      <c r="D622" s="175"/>
      <c r="E622" s="175"/>
      <c r="F622" s="175">
        <v>0</v>
      </c>
      <c r="G622" s="175">
        <v>0</v>
      </c>
      <c r="H622" s="176">
        <f t="shared" si="20"/>
        <v>0</v>
      </c>
      <c r="I622" s="176">
        <f t="shared" si="21"/>
        <v>0</v>
      </c>
      <c r="J622" s="176">
        <f t="shared" si="22"/>
        <v>0</v>
      </c>
      <c r="K622" s="176">
        <f t="shared" si="23"/>
        <v>0</v>
      </c>
      <c r="L622" s="185">
        <v>2110507</v>
      </c>
    </row>
    <row r="623" spans="1:12" s="170" customFormat="1" ht="20.25" customHeight="1">
      <c r="A623" s="192"/>
      <c r="B623" s="191" t="s">
        <v>843</v>
      </c>
      <c r="C623" s="175">
        <v>0</v>
      </c>
      <c r="D623" s="175"/>
      <c r="E623" s="175"/>
      <c r="F623" s="175">
        <v>0</v>
      </c>
      <c r="G623" s="175">
        <v>0</v>
      </c>
      <c r="H623" s="176">
        <f t="shared" si="20"/>
        <v>0</v>
      </c>
      <c r="I623" s="176">
        <f t="shared" si="21"/>
        <v>0</v>
      </c>
      <c r="J623" s="176">
        <f t="shared" si="22"/>
        <v>0</v>
      </c>
      <c r="K623" s="176">
        <f t="shared" si="23"/>
        <v>0</v>
      </c>
      <c r="L623" s="185">
        <v>2110599</v>
      </c>
    </row>
    <row r="624" spans="1:12" s="170" customFormat="1" ht="20.25" customHeight="1">
      <c r="A624" s="192"/>
      <c r="B624" s="191" t="s">
        <v>844</v>
      </c>
      <c r="C624" s="175">
        <v>0</v>
      </c>
      <c r="D624" s="175"/>
      <c r="E624" s="175"/>
      <c r="F624" s="175">
        <v>988</v>
      </c>
      <c r="G624" s="175">
        <v>1000</v>
      </c>
      <c r="H624" s="176">
        <f t="shared" si="20"/>
        <v>0</v>
      </c>
      <c r="I624" s="176">
        <f t="shared" si="21"/>
        <v>0</v>
      </c>
      <c r="J624" s="176">
        <f t="shared" si="22"/>
        <v>0</v>
      </c>
      <c r="K624" s="176">
        <f t="shared" si="23"/>
        <v>1.0121457489878543</v>
      </c>
      <c r="L624" s="185">
        <v>21106</v>
      </c>
    </row>
    <row r="625" spans="1:12" s="170" customFormat="1" ht="20.25" customHeight="1">
      <c r="A625" s="192"/>
      <c r="B625" s="191" t="s">
        <v>845</v>
      </c>
      <c r="C625" s="175">
        <v>0</v>
      </c>
      <c r="D625" s="175"/>
      <c r="E625" s="175"/>
      <c r="F625" s="175">
        <v>988</v>
      </c>
      <c r="G625" s="175">
        <v>1000</v>
      </c>
      <c r="H625" s="176">
        <f t="shared" si="20"/>
        <v>0</v>
      </c>
      <c r="I625" s="176">
        <f t="shared" si="21"/>
        <v>0</v>
      </c>
      <c r="J625" s="176">
        <f t="shared" si="22"/>
        <v>0</v>
      </c>
      <c r="K625" s="176">
        <f t="shared" si="23"/>
        <v>1.0121457489878543</v>
      </c>
      <c r="L625" s="185">
        <v>2110602</v>
      </c>
    </row>
    <row r="626" spans="1:12" s="170" customFormat="1" ht="20.25" customHeight="1">
      <c r="A626" s="192"/>
      <c r="B626" s="191" t="s">
        <v>846</v>
      </c>
      <c r="C626" s="175">
        <v>0</v>
      </c>
      <c r="D626" s="175"/>
      <c r="E626" s="175"/>
      <c r="F626" s="175">
        <v>0</v>
      </c>
      <c r="G626" s="175">
        <v>0</v>
      </c>
      <c r="H626" s="176">
        <f t="shared" si="20"/>
        <v>0</v>
      </c>
      <c r="I626" s="176">
        <f t="shared" si="21"/>
        <v>0</v>
      </c>
      <c r="J626" s="176">
        <f t="shared" si="22"/>
        <v>0</v>
      </c>
      <c r="K626" s="176">
        <f t="shared" si="23"/>
        <v>0</v>
      </c>
      <c r="L626" s="185">
        <v>2110603</v>
      </c>
    </row>
    <row r="627" spans="1:12" s="170" customFormat="1" ht="20.25" customHeight="1">
      <c r="A627" s="192"/>
      <c r="B627" s="191" t="s">
        <v>847</v>
      </c>
      <c r="C627" s="175">
        <v>0</v>
      </c>
      <c r="D627" s="175"/>
      <c r="E627" s="175"/>
      <c r="F627" s="175">
        <v>0</v>
      </c>
      <c r="G627" s="175">
        <v>0</v>
      </c>
      <c r="H627" s="176">
        <f t="shared" si="20"/>
        <v>0</v>
      </c>
      <c r="I627" s="176">
        <f t="shared" si="21"/>
        <v>0</v>
      </c>
      <c r="J627" s="176">
        <f t="shared" si="22"/>
        <v>0</v>
      </c>
      <c r="K627" s="176">
        <f t="shared" si="23"/>
        <v>0</v>
      </c>
      <c r="L627" s="185">
        <v>2110604</v>
      </c>
    </row>
    <row r="628" spans="1:12" s="170" customFormat="1" ht="20.25" customHeight="1">
      <c r="A628" s="192"/>
      <c r="B628" s="191" t="s">
        <v>848</v>
      </c>
      <c r="C628" s="175">
        <v>0</v>
      </c>
      <c r="D628" s="175"/>
      <c r="E628" s="175"/>
      <c r="F628" s="175">
        <v>0</v>
      </c>
      <c r="G628" s="175">
        <v>0</v>
      </c>
      <c r="H628" s="176">
        <f t="shared" si="20"/>
        <v>0</v>
      </c>
      <c r="I628" s="176">
        <f t="shared" si="21"/>
        <v>0</v>
      </c>
      <c r="J628" s="176">
        <f t="shared" si="22"/>
        <v>0</v>
      </c>
      <c r="K628" s="176">
        <f t="shared" si="23"/>
        <v>0</v>
      </c>
      <c r="L628" s="185">
        <v>2110605</v>
      </c>
    </row>
    <row r="629" spans="1:12" s="170" customFormat="1" ht="20.25" customHeight="1">
      <c r="A629" s="192"/>
      <c r="B629" s="191" t="s">
        <v>849</v>
      </c>
      <c r="C629" s="175">
        <v>0</v>
      </c>
      <c r="D629" s="175"/>
      <c r="E629" s="175"/>
      <c r="F629" s="175">
        <v>0</v>
      </c>
      <c r="G629" s="175">
        <v>0</v>
      </c>
      <c r="H629" s="176">
        <f t="shared" si="20"/>
        <v>0</v>
      </c>
      <c r="I629" s="176">
        <f t="shared" si="21"/>
        <v>0</v>
      </c>
      <c r="J629" s="176">
        <f t="shared" si="22"/>
        <v>0</v>
      </c>
      <c r="K629" s="176">
        <f t="shared" si="23"/>
        <v>0</v>
      </c>
      <c r="L629" s="185">
        <v>2110699</v>
      </c>
    </row>
    <row r="630" spans="1:12" s="170" customFormat="1" ht="20.25" customHeight="1">
      <c r="A630" s="192"/>
      <c r="B630" s="191" t="s">
        <v>850</v>
      </c>
      <c r="C630" s="175">
        <v>0</v>
      </c>
      <c r="D630" s="175"/>
      <c r="E630" s="175"/>
      <c r="F630" s="175"/>
      <c r="G630" s="175"/>
      <c r="H630" s="176">
        <f t="shared" si="20"/>
        <v>0</v>
      </c>
      <c r="I630" s="176">
        <f t="shared" si="21"/>
        <v>0</v>
      </c>
      <c r="J630" s="176">
        <f t="shared" si="22"/>
        <v>0</v>
      </c>
      <c r="K630" s="176">
        <f t="shared" si="23"/>
        <v>0</v>
      </c>
      <c r="L630" s="185">
        <v>21107</v>
      </c>
    </row>
    <row r="631" spans="1:12" s="170" customFormat="1" ht="20.25" customHeight="1">
      <c r="A631" s="192"/>
      <c r="B631" s="191" t="s">
        <v>851</v>
      </c>
      <c r="C631" s="175">
        <v>0</v>
      </c>
      <c r="D631" s="175"/>
      <c r="E631" s="175"/>
      <c r="F631" s="175"/>
      <c r="G631" s="175"/>
      <c r="H631" s="176">
        <f t="shared" si="20"/>
        <v>0</v>
      </c>
      <c r="I631" s="176">
        <f t="shared" si="21"/>
        <v>0</v>
      </c>
      <c r="J631" s="176">
        <f t="shared" si="22"/>
        <v>0</v>
      </c>
      <c r="K631" s="176">
        <f t="shared" si="23"/>
        <v>0</v>
      </c>
      <c r="L631" s="185">
        <v>2110704</v>
      </c>
    </row>
    <row r="632" spans="1:12" s="170" customFormat="1" ht="20.25" customHeight="1">
      <c r="A632" s="192"/>
      <c r="B632" s="191" t="s">
        <v>852</v>
      </c>
      <c r="C632" s="175">
        <v>0</v>
      </c>
      <c r="D632" s="175"/>
      <c r="E632" s="175"/>
      <c r="F632" s="175"/>
      <c r="G632" s="175"/>
      <c r="H632" s="176">
        <f t="shared" si="20"/>
        <v>0</v>
      </c>
      <c r="I632" s="176">
        <f t="shared" si="21"/>
        <v>0</v>
      </c>
      <c r="J632" s="176">
        <f t="shared" si="22"/>
        <v>0</v>
      </c>
      <c r="K632" s="176">
        <f t="shared" si="23"/>
        <v>0</v>
      </c>
      <c r="L632" s="185">
        <v>2110799</v>
      </c>
    </row>
    <row r="633" spans="1:12" s="170" customFormat="1" ht="20.25" customHeight="1">
      <c r="A633" s="192"/>
      <c r="B633" s="191" t="s">
        <v>853</v>
      </c>
      <c r="C633" s="175">
        <v>0</v>
      </c>
      <c r="D633" s="175"/>
      <c r="E633" s="175"/>
      <c r="F633" s="175"/>
      <c r="G633" s="175"/>
      <c r="H633" s="176">
        <f t="shared" si="20"/>
        <v>0</v>
      </c>
      <c r="I633" s="176">
        <f t="shared" si="21"/>
        <v>0</v>
      </c>
      <c r="J633" s="176">
        <f t="shared" si="22"/>
        <v>0</v>
      </c>
      <c r="K633" s="176">
        <f t="shared" si="23"/>
        <v>0</v>
      </c>
      <c r="L633" s="185">
        <v>21108</v>
      </c>
    </row>
    <row r="634" spans="1:12" s="170" customFormat="1" ht="20.25" customHeight="1">
      <c r="A634" s="192"/>
      <c r="B634" s="191" t="s">
        <v>854</v>
      </c>
      <c r="C634" s="175">
        <v>0</v>
      </c>
      <c r="D634" s="175"/>
      <c r="E634" s="175"/>
      <c r="F634" s="175"/>
      <c r="G634" s="175"/>
      <c r="H634" s="176">
        <f t="shared" si="20"/>
        <v>0</v>
      </c>
      <c r="I634" s="176">
        <f t="shared" si="21"/>
        <v>0</v>
      </c>
      <c r="J634" s="176">
        <f t="shared" si="22"/>
        <v>0</v>
      </c>
      <c r="K634" s="176">
        <f t="shared" si="23"/>
        <v>0</v>
      </c>
      <c r="L634" s="185">
        <v>2110804</v>
      </c>
    </row>
    <row r="635" spans="1:12" s="170" customFormat="1" ht="20.25" customHeight="1">
      <c r="A635" s="192"/>
      <c r="B635" s="191" t="s">
        <v>855</v>
      </c>
      <c r="C635" s="175">
        <v>0</v>
      </c>
      <c r="D635" s="175"/>
      <c r="E635" s="175"/>
      <c r="F635" s="175"/>
      <c r="G635" s="175"/>
      <c r="H635" s="176">
        <f t="shared" si="20"/>
        <v>0</v>
      </c>
      <c r="I635" s="176">
        <f t="shared" si="21"/>
        <v>0</v>
      </c>
      <c r="J635" s="176">
        <f t="shared" si="22"/>
        <v>0</v>
      </c>
      <c r="K635" s="176">
        <f t="shared" si="23"/>
        <v>0</v>
      </c>
      <c r="L635" s="185">
        <v>2110899</v>
      </c>
    </row>
    <row r="636" spans="1:12" s="170" customFormat="1" ht="20.25" customHeight="1">
      <c r="A636" s="192"/>
      <c r="B636" s="191" t="s">
        <v>856</v>
      </c>
      <c r="C636" s="175">
        <v>0</v>
      </c>
      <c r="D636" s="175"/>
      <c r="E636" s="175"/>
      <c r="F636" s="175"/>
      <c r="G636" s="175"/>
      <c r="H636" s="176">
        <f t="shared" si="20"/>
        <v>0</v>
      </c>
      <c r="I636" s="176">
        <f t="shared" si="21"/>
        <v>0</v>
      </c>
      <c r="J636" s="176">
        <f t="shared" si="22"/>
        <v>0</v>
      </c>
      <c r="K636" s="176">
        <f t="shared" si="23"/>
        <v>0</v>
      </c>
      <c r="L636" s="185">
        <v>21109</v>
      </c>
    </row>
    <row r="637" spans="1:12" s="170" customFormat="1" ht="20.25" customHeight="1">
      <c r="A637" s="192"/>
      <c r="B637" s="191" t="s">
        <v>857</v>
      </c>
      <c r="C637" s="175">
        <v>0</v>
      </c>
      <c r="D637" s="175"/>
      <c r="E637" s="175"/>
      <c r="F637" s="175"/>
      <c r="G637" s="175"/>
      <c r="H637" s="176">
        <f t="shared" si="20"/>
        <v>0</v>
      </c>
      <c r="I637" s="176">
        <f t="shared" si="21"/>
        <v>0</v>
      </c>
      <c r="J637" s="176">
        <f t="shared" si="22"/>
        <v>0</v>
      </c>
      <c r="K637" s="176">
        <f t="shared" si="23"/>
        <v>0</v>
      </c>
      <c r="L637" s="185">
        <v>2110901</v>
      </c>
    </row>
    <row r="638" spans="1:12" s="170" customFormat="1" ht="20.25" customHeight="1">
      <c r="A638" s="192"/>
      <c r="B638" s="191" t="s">
        <v>858</v>
      </c>
      <c r="C638" s="175">
        <v>0</v>
      </c>
      <c r="D638" s="175"/>
      <c r="E638" s="175"/>
      <c r="F638" s="175"/>
      <c r="G638" s="175"/>
      <c r="H638" s="176">
        <f t="shared" si="20"/>
        <v>0</v>
      </c>
      <c r="I638" s="176">
        <f t="shared" si="21"/>
        <v>0</v>
      </c>
      <c r="J638" s="176">
        <f t="shared" si="22"/>
        <v>0</v>
      </c>
      <c r="K638" s="176">
        <f t="shared" si="23"/>
        <v>0</v>
      </c>
      <c r="L638" s="185">
        <v>21110</v>
      </c>
    </row>
    <row r="639" spans="1:12" s="170" customFormat="1" ht="20.25" customHeight="1">
      <c r="A639" s="192"/>
      <c r="B639" s="191" t="s">
        <v>859</v>
      </c>
      <c r="C639" s="175">
        <v>0</v>
      </c>
      <c r="D639" s="175"/>
      <c r="E639" s="175"/>
      <c r="F639" s="175"/>
      <c r="G639" s="175"/>
      <c r="H639" s="176">
        <f t="shared" si="20"/>
        <v>0</v>
      </c>
      <c r="I639" s="176">
        <f t="shared" si="21"/>
        <v>0</v>
      </c>
      <c r="J639" s="176">
        <f t="shared" si="22"/>
        <v>0</v>
      </c>
      <c r="K639" s="176">
        <f t="shared" si="23"/>
        <v>0</v>
      </c>
      <c r="L639" s="185">
        <v>2111001</v>
      </c>
    </row>
    <row r="640" spans="1:12" s="170" customFormat="1" ht="20.25" customHeight="1">
      <c r="A640" s="192"/>
      <c r="B640" s="191" t="s">
        <v>860</v>
      </c>
      <c r="C640" s="175">
        <v>0</v>
      </c>
      <c r="D640" s="175"/>
      <c r="E640" s="175"/>
      <c r="F640" s="175"/>
      <c r="G640" s="175">
        <v>5</v>
      </c>
      <c r="H640" s="176">
        <f t="shared" si="20"/>
        <v>0</v>
      </c>
      <c r="I640" s="176">
        <f t="shared" si="21"/>
        <v>0</v>
      </c>
      <c r="J640" s="176">
        <f t="shared" si="22"/>
        <v>0</v>
      </c>
      <c r="K640" s="176">
        <f t="shared" si="23"/>
        <v>0</v>
      </c>
      <c r="L640" s="185">
        <v>21111</v>
      </c>
    </row>
    <row r="641" spans="1:12" s="170" customFormat="1" ht="20.25" customHeight="1">
      <c r="A641" s="192"/>
      <c r="B641" s="191" t="s">
        <v>861</v>
      </c>
      <c r="C641" s="175">
        <v>0</v>
      </c>
      <c r="D641" s="175"/>
      <c r="E641" s="175"/>
      <c r="F641" s="175"/>
      <c r="G641" s="175">
        <v>5</v>
      </c>
      <c r="H641" s="176">
        <f t="shared" si="20"/>
        <v>0</v>
      </c>
      <c r="I641" s="176">
        <f t="shared" si="21"/>
        <v>0</v>
      </c>
      <c r="J641" s="176">
        <f t="shared" si="22"/>
        <v>0</v>
      </c>
      <c r="K641" s="176">
        <f t="shared" si="23"/>
        <v>0</v>
      </c>
      <c r="L641" s="185">
        <v>2111101</v>
      </c>
    </row>
    <row r="642" spans="1:12" s="170" customFormat="1" ht="20.25" customHeight="1">
      <c r="A642" s="192"/>
      <c r="B642" s="191" t="s">
        <v>862</v>
      </c>
      <c r="C642" s="175">
        <v>0</v>
      </c>
      <c r="D642" s="175"/>
      <c r="E642" s="175"/>
      <c r="F642" s="175"/>
      <c r="G642" s="175"/>
      <c r="H642" s="176">
        <f t="shared" si="20"/>
        <v>0</v>
      </c>
      <c r="I642" s="176">
        <f t="shared" si="21"/>
        <v>0</v>
      </c>
      <c r="J642" s="176">
        <f t="shared" si="22"/>
        <v>0</v>
      </c>
      <c r="K642" s="176">
        <f t="shared" si="23"/>
        <v>0</v>
      </c>
      <c r="L642" s="185">
        <v>2111102</v>
      </c>
    </row>
    <row r="643" spans="1:12" s="170" customFormat="1" ht="20.25" customHeight="1">
      <c r="A643" s="192"/>
      <c r="B643" s="191" t="s">
        <v>863</v>
      </c>
      <c r="C643" s="175">
        <v>0</v>
      </c>
      <c r="D643" s="175"/>
      <c r="E643" s="175"/>
      <c r="F643" s="175"/>
      <c r="G643" s="175"/>
      <c r="H643" s="176">
        <f t="shared" si="20"/>
        <v>0</v>
      </c>
      <c r="I643" s="176">
        <f t="shared" si="21"/>
        <v>0</v>
      </c>
      <c r="J643" s="176">
        <f t="shared" si="22"/>
        <v>0</v>
      </c>
      <c r="K643" s="176">
        <f t="shared" si="23"/>
        <v>0</v>
      </c>
      <c r="L643" s="185">
        <v>2111103</v>
      </c>
    </row>
    <row r="644" spans="1:12" s="170" customFormat="1" ht="20.25" customHeight="1">
      <c r="A644" s="192"/>
      <c r="B644" s="191" t="s">
        <v>864</v>
      </c>
      <c r="C644" s="175">
        <v>0</v>
      </c>
      <c r="D644" s="175"/>
      <c r="E644" s="175"/>
      <c r="F644" s="175"/>
      <c r="G644" s="175"/>
      <c r="H644" s="176">
        <f t="shared" si="20"/>
        <v>0</v>
      </c>
      <c r="I644" s="176">
        <f t="shared" si="21"/>
        <v>0</v>
      </c>
      <c r="J644" s="176">
        <f t="shared" si="22"/>
        <v>0</v>
      </c>
      <c r="K644" s="176">
        <f t="shared" si="23"/>
        <v>0</v>
      </c>
      <c r="L644" s="185">
        <v>2111104</v>
      </c>
    </row>
    <row r="645" spans="1:12" s="170" customFormat="1" ht="20.25" customHeight="1">
      <c r="A645" s="192"/>
      <c r="B645" s="191" t="s">
        <v>865</v>
      </c>
      <c r="C645" s="175">
        <v>0</v>
      </c>
      <c r="D645" s="175"/>
      <c r="E645" s="175"/>
      <c r="F645" s="175"/>
      <c r="G645" s="175"/>
      <c r="H645" s="176">
        <f t="shared" si="20"/>
        <v>0</v>
      </c>
      <c r="I645" s="176">
        <f t="shared" si="21"/>
        <v>0</v>
      </c>
      <c r="J645" s="176">
        <f t="shared" si="22"/>
        <v>0</v>
      </c>
      <c r="K645" s="176">
        <f t="shared" si="23"/>
        <v>0</v>
      </c>
      <c r="L645" s="185">
        <v>2111199</v>
      </c>
    </row>
    <row r="646" spans="1:12" s="170" customFormat="1" ht="20.25" customHeight="1">
      <c r="A646" s="192"/>
      <c r="B646" s="191" t="s">
        <v>866</v>
      </c>
      <c r="C646" s="175">
        <v>0</v>
      </c>
      <c r="D646" s="175"/>
      <c r="E646" s="175"/>
      <c r="F646" s="175"/>
      <c r="G646" s="175"/>
      <c r="H646" s="176">
        <f t="shared" si="20"/>
        <v>0</v>
      </c>
      <c r="I646" s="176">
        <f t="shared" si="21"/>
        <v>0</v>
      </c>
      <c r="J646" s="176">
        <f t="shared" si="22"/>
        <v>0</v>
      </c>
      <c r="K646" s="176">
        <f t="shared" si="23"/>
        <v>0</v>
      </c>
      <c r="L646" s="185">
        <v>21112</v>
      </c>
    </row>
    <row r="647" spans="1:12" s="170" customFormat="1" ht="20.25" customHeight="1">
      <c r="A647" s="192"/>
      <c r="B647" s="191" t="s">
        <v>867</v>
      </c>
      <c r="C647" s="175">
        <v>0</v>
      </c>
      <c r="D647" s="175"/>
      <c r="E647" s="175"/>
      <c r="F647" s="175"/>
      <c r="G647" s="175"/>
      <c r="H647" s="176">
        <f t="shared" si="20"/>
        <v>0</v>
      </c>
      <c r="I647" s="176">
        <f t="shared" si="21"/>
        <v>0</v>
      </c>
      <c r="J647" s="176">
        <f t="shared" si="22"/>
        <v>0</v>
      </c>
      <c r="K647" s="176">
        <f t="shared" si="23"/>
        <v>0</v>
      </c>
      <c r="L647" s="185">
        <v>2111201</v>
      </c>
    </row>
    <row r="648" spans="1:12" s="170" customFormat="1" ht="20.25" customHeight="1">
      <c r="A648" s="192"/>
      <c r="B648" s="191" t="s">
        <v>868</v>
      </c>
      <c r="C648" s="175">
        <v>0</v>
      </c>
      <c r="D648" s="175"/>
      <c r="E648" s="175"/>
      <c r="F648" s="175"/>
      <c r="G648" s="175"/>
      <c r="H648" s="176">
        <f t="shared" si="20"/>
        <v>0</v>
      </c>
      <c r="I648" s="176">
        <f t="shared" si="21"/>
        <v>0</v>
      </c>
      <c r="J648" s="176">
        <f t="shared" si="22"/>
        <v>0</v>
      </c>
      <c r="K648" s="176">
        <f t="shared" si="23"/>
        <v>0</v>
      </c>
      <c r="L648" s="185">
        <v>21113</v>
      </c>
    </row>
    <row r="649" spans="1:12" s="170" customFormat="1" ht="20.25" customHeight="1">
      <c r="A649" s="192"/>
      <c r="B649" s="191" t="s">
        <v>869</v>
      </c>
      <c r="C649" s="175">
        <v>0</v>
      </c>
      <c r="D649" s="175"/>
      <c r="E649" s="175"/>
      <c r="F649" s="175"/>
      <c r="G649" s="175"/>
      <c r="H649" s="176">
        <f t="shared" si="20"/>
        <v>0</v>
      </c>
      <c r="I649" s="176">
        <f t="shared" si="21"/>
        <v>0</v>
      </c>
      <c r="J649" s="176">
        <f t="shared" si="22"/>
        <v>0</v>
      </c>
      <c r="K649" s="176">
        <f t="shared" si="23"/>
        <v>0</v>
      </c>
      <c r="L649" s="185">
        <v>2111301</v>
      </c>
    </row>
    <row r="650" spans="1:12" s="170" customFormat="1" ht="20.25" customHeight="1">
      <c r="A650" s="192"/>
      <c r="B650" s="191" t="s">
        <v>870</v>
      </c>
      <c r="C650" s="175">
        <v>0</v>
      </c>
      <c r="D650" s="175"/>
      <c r="E650" s="175"/>
      <c r="F650" s="175">
        <v>55</v>
      </c>
      <c r="G650" s="175">
        <v>54</v>
      </c>
      <c r="H650" s="176">
        <f t="shared" si="20"/>
        <v>0</v>
      </c>
      <c r="I650" s="176">
        <f t="shared" si="21"/>
        <v>0</v>
      </c>
      <c r="J650" s="176">
        <f t="shared" si="22"/>
        <v>0</v>
      </c>
      <c r="K650" s="176">
        <f t="shared" si="23"/>
        <v>0.98181818181818181</v>
      </c>
      <c r="L650" s="185">
        <v>21114</v>
      </c>
    </row>
    <row r="651" spans="1:12" s="170" customFormat="1" ht="20.25" customHeight="1">
      <c r="A651" s="192"/>
      <c r="B651" s="191" t="s">
        <v>362</v>
      </c>
      <c r="C651" s="175">
        <v>0</v>
      </c>
      <c r="D651" s="175"/>
      <c r="E651" s="175"/>
      <c r="F651" s="175">
        <v>0</v>
      </c>
      <c r="G651" s="175">
        <v>0</v>
      </c>
      <c r="H651" s="176">
        <f t="shared" si="20"/>
        <v>0</v>
      </c>
      <c r="I651" s="176">
        <f t="shared" si="21"/>
        <v>0</v>
      </c>
      <c r="J651" s="176">
        <f t="shared" si="22"/>
        <v>0</v>
      </c>
      <c r="K651" s="176">
        <f t="shared" si="23"/>
        <v>0</v>
      </c>
      <c r="L651" s="185">
        <v>2111401</v>
      </c>
    </row>
    <row r="652" spans="1:12" s="170" customFormat="1" ht="20.25" customHeight="1">
      <c r="A652" s="192"/>
      <c r="B652" s="191" t="s">
        <v>363</v>
      </c>
      <c r="C652" s="175">
        <v>0</v>
      </c>
      <c r="D652" s="175"/>
      <c r="E652" s="175"/>
      <c r="F652" s="175">
        <v>0</v>
      </c>
      <c r="G652" s="175">
        <v>0</v>
      </c>
      <c r="H652" s="176">
        <f t="shared" si="20"/>
        <v>0</v>
      </c>
      <c r="I652" s="176">
        <f t="shared" si="21"/>
        <v>0</v>
      </c>
      <c r="J652" s="176">
        <f t="shared" si="22"/>
        <v>0</v>
      </c>
      <c r="K652" s="176">
        <f t="shared" si="23"/>
        <v>0</v>
      </c>
      <c r="L652" s="185">
        <v>2111402</v>
      </c>
    </row>
    <row r="653" spans="1:12" s="170" customFormat="1" ht="20.25" customHeight="1">
      <c r="A653" s="192"/>
      <c r="B653" s="191" t="s">
        <v>364</v>
      </c>
      <c r="C653" s="175">
        <v>0</v>
      </c>
      <c r="D653" s="175"/>
      <c r="E653" s="175"/>
      <c r="F653" s="175">
        <v>0</v>
      </c>
      <c r="G653" s="175">
        <v>0</v>
      </c>
      <c r="H653" s="176">
        <f t="shared" si="20"/>
        <v>0</v>
      </c>
      <c r="I653" s="176">
        <f t="shared" si="21"/>
        <v>0</v>
      </c>
      <c r="J653" s="176">
        <f t="shared" si="22"/>
        <v>0</v>
      </c>
      <c r="K653" s="176">
        <f t="shared" si="23"/>
        <v>0</v>
      </c>
      <c r="L653" s="185">
        <v>2111403</v>
      </c>
    </row>
    <row r="654" spans="1:12" s="170" customFormat="1" ht="20.25" customHeight="1">
      <c r="A654" s="192"/>
      <c r="B654" s="191" t="s">
        <v>871</v>
      </c>
      <c r="C654" s="175">
        <v>0</v>
      </c>
      <c r="D654" s="175"/>
      <c r="E654" s="175"/>
      <c r="F654" s="175">
        <v>0</v>
      </c>
      <c r="G654" s="175">
        <v>0</v>
      </c>
      <c r="H654" s="176">
        <f t="shared" si="20"/>
        <v>0</v>
      </c>
      <c r="I654" s="176">
        <f t="shared" si="21"/>
        <v>0</v>
      </c>
      <c r="J654" s="176">
        <f t="shared" si="22"/>
        <v>0</v>
      </c>
      <c r="K654" s="176">
        <f t="shared" si="23"/>
        <v>0</v>
      </c>
      <c r="L654" s="185">
        <v>2111406</v>
      </c>
    </row>
    <row r="655" spans="1:12" s="170" customFormat="1" ht="20.25" customHeight="1">
      <c r="A655" s="192"/>
      <c r="B655" s="191" t="s">
        <v>872</v>
      </c>
      <c r="C655" s="175">
        <v>0</v>
      </c>
      <c r="D655" s="175"/>
      <c r="E655" s="175"/>
      <c r="F655" s="175">
        <v>55</v>
      </c>
      <c r="G655" s="175">
        <v>54</v>
      </c>
      <c r="H655" s="176">
        <f t="shared" si="20"/>
        <v>0</v>
      </c>
      <c r="I655" s="176">
        <f t="shared" si="21"/>
        <v>0</v>
      </c>
      <c r="J655" s="176">
        <f t="shared" si="22"/>
        <v>0</v>
      </c>
      <c r="K655" s="176">
        <f t="shared" si="23"/>
        <v>0.98181818181818181</v>
      </c>
      <c r="L655" s="185">
        <v>2111407</v>
      </c>
    </row>
    <row r="656" spans="1:12" s="170" customFormat="1" ht="20.25" customHeight="1">
      <c r="A656" s="192"/>
      <c r="B656" s="191" t="s">
        <v>873</v>
      </c>
      <c r="C656" s="175">
        <v>0</v>
      </c>
      <c r="D656" s="175"/>
      <c r="E656" s="175"/>
      <c r="F656" s="175">
        <v>0</v>
      </c>
      <c r="G656" s="175">
        <v>0</v>
      </c>
      <c r="H656" s="176">
        <f t="shared" si="20"/>
        <v>0</v>
      </c>
      <c r="I656" s="176">
        <f t="shared" si="21"/>
        <v>0</v>
      </c>
      <c r="J656" s="176">
        <f t="shared" si="22"/>
        <v>0</v>
      </c>
      <c r="K656" s="176">
        <f t="shared" si="23"/>
        <v>0</v>
      </c>
      <c r="L656" s="185">
        <v>2111408</v>
      </c>
    </row>
    <row r="657" spans="1:12" s="170" customFormat="1" ht="20.25" customHeight="1">
      <c r="A657" s="192"/>
      <c r="B657" s="191" t="s">
        <v>403</v>
      </c>
      <c r="C657" s="175">
        <v>0</v>
      </c>
      <c r="D657" s="175"/>
      <c r="E657" s="175"/>
      <c r="F657" s="175">
        <v>0</v>
      </c>
      <c r="G657" s="175">
        <v>0</v>
      </c>
      <c r="H657" s="176">
        <f t="shared" si="20"/>
        <v>0</v>
      </c>
      <c r="I657" s="176">
        <f t="shared" si="21"/>
        <v>0</v>
      </c>
      <c r="J657" s="176">
        <f t="shared" si="22"/>
        <v>0</v>
      </c>
      <c r="K657" s="176">
        <f t="shared" si="23"/>
        <v>0</v>
      </c>
      <c r="L657" s="185">
        <v>2111411</v>
      </c>
    </row>
    <row r="658" spans="1:12" s="170" customFormat="1" ht="20.25" customHeight="1">
      <c r="A658" s="192"/>
      <c r="B658" s="191" t="s">
        <v>874</v>
      </c>
      <c r="C658" s="175">
        <v>0</v>
      </c>
      <c r="D658" s="175"/>
      <c r="E658" s="175"/>
      <c r="F658" s="175">
        <v>0</v>
      </c>
      <c r="G658" s="175">
        <v>0</v>
      </c>
      <c r="H658" s="176">
        <f t="shared" si="20"/>
        <v>0</v>
      </c>
      <c r="I658" s="176">
        <f t="shared" si="21"/>
        <v>0</v>
      </c>
      <c r="J658" s="176">
        <f t="shared" si="22"/>
        <v>0</v>
      </c>
      <c r="K658" s="176">
        <f t="shared" si="23"/>
        <v>0</v>
      </c>
      <c r="L658" s="185">
        <v>2111413</v>
      </c>
    </row>
    <row r="659" spans="1:12" s="170" customFormat="1" ht="20.25" customHeight="1">
      <c r="A659" s="192"/>
      <c r="B659" s="191" t="s">
        <v>371</v>
      </c>
      <c r="C659" s="175">
        <v>0</v>
      </c>
      <c r="D659" s="175"/>
      <c r="E659" s="175"/>
      <c r="F659" s="175">
        <v>0</v>
      </c>
      <c r="G659" s="175">
        <v>0</v>
      </c>
      <c r="H659" s="176">
        <f t="shared" si="20"/>
        <v>0</v>
      </c>
      <c r="I659" s="176">
        <f t="shared" si="21"/>
        <v>0</v>
      </c>
      <c r="J659" s="176">
        <f t="shared" si="22"/>
        <v>0</v>
      </c>
      <c r="K659" s="176">
        <f t="shared" si="23"/>
        <v>0</v>
      </c>
      <c r="L659" s="185">
        <v>2111450</v>
      </c>
    </row>
    <row r="660" spans="1:12" s="170" customFormat="1" ht="20.25" customHeight="1">
      <c r="A660" s="192"/>
      <c r="B660" s="191" t="s">
        <v>875</v>
      </c>
      <c r="C660" s="175">
        <v>0</v>
      </c>
      <c r="D660" s="175"/>
      <c r="E660" s="175"/>
      <c r="F660" s="175">
        <v>0</v>
      </c>
      <c r="G660" s="175">
        <v>0</v>
      </c>
      <c r="H660" s="176">
        <f t="shared" si="20"/>
        <v>0</v>
      </c>
      <c r="I660" s="176">
        <f t="shared" si="21"/>
        <v>0</v>
      </c>
      <c r="J660" s="176">
        <f t="shared" si="22"/>
        <v>0</v>
      </c>
      <c r="K660" s="176">
        <f t="shared" si="23"/>
        <v>0</v>
      </c>
      <c r="L660" s="185">
        <v>2111499</v>
      </c>
    </row>
    <row r="661" spans="1:12" s="170" customFormat="1" ht="20.25" customHeight="1">
      <c r="A661" s="192"/>
      <c r="B661" s="191" t="s">
        <v>876</v>
      </c>
      <c r="C661" s="175">
        <v>0</v>
      </c>
      <c r="D661" s="175"/>
      <c r="E661" s="175"/>
      <c r="F661" s="175"/>
      <c r="G661" s="175"/>
      <c r="H661" s="176">
        <f t="shared" si="20"/>
        <v>0</v>
      </c>
      <c r="I661" s="176">
        <f t="shared" si="21"/>
        <v>0</v>
      </c>
      <c r="J661" s="176">
        <f t="shared" si="22"/>
        <v>0</v>
      </c>
      <c r="K661" s="176">
        <f t="shared" si="23"/>
        <v>0</v>
      </c>
      <c r="L661" s="185">
        <v>21199</v>
      </c>
    </row>
    <row r="662" spans="1:12" s="170" customFormat="1" ht="20.25" customHeight="1">
      <c r="A662" s="192"/>
      <c r="B662" s="191" t="s">
        <v>877</v>
      </c>
      <c r="C662" s="175">
        <v>0</v>
      </c>
      <c r="D662" s="175"/>
      <c r="E662" s="175"/>
      <c r="F662" s="175"/>
      <c r="G662" s="175"/>
      <c r="H662" s="176">
        <f t="shared" si="20"/>
        <v>0</v>
      </c>
      <c r="I662" s="176">
        <f t="shared" si="21"/>
        <v>0</v>
      </c>
      <c r="J662" s="176">
        <f t="shared" si="22"/>
        <v>0</v>
      </c>
      <c r="K662" s="176">
        <f t="shared" si="23"/>
        <v>0</v>
      </c>
      <c r="L662" s="185">
        <v>2119999</v>
      </c>
    </row>
    <row r="663" spans="1:12" s="170" customFormat="1" ht="20.25" customHeight="1">
      <c r="A663" s="190" t="s">
        <v>878</v>
      </c>
      <c r="B663" s="191" t="s">
        <v>318</v>
      </c>
      <c r="C663" s="175">
        <v>0</v>
      </c>
      <c r="D663" s="175">
        <v>1827</v>
      </c>
      <c r="E663" s="175"/>
      <c r="F663" s="175">
        <v>1774</v>
      </c>
      <c r="G663" s="175">
        <v>1925</v>
      </c>
      <c r="H663" s="176">
        <f t="shared" si="20"/>
        <v>0</v>
      </c>
      <c r="I663" s="176">
        <f t="shared" si="21"/>
        <v>1.053639846743295</v>
      </c>
      <c r="J663" s="176">
        <f t="shared" si="22"/>
        <v>0</v>
      </c>
      <c r="K663" s="176">
        <f t="shared" si="23"/>
        <v>1.0851183765501691</v>
      </c>
      <c r="L663" s="185">
        <v>212</v>
      </c>
    </row>
    <row r="664" spans="1:12" s="170" customFormat="1" ht="20.25" customHeight="1">
      <c r="A664" s="192"/>
      <c r="B664" s="191" t="s">
        <v>879</v>
      </c>
      <c r="C664" s="175">
        <v>0</v>
      </c>
      <c r="D664" s="175">
        <v>1705</v>
      </c>
      <c r="E664" s="175"/>
      <c r="F664" s="175">
        <v>1641</v>
      </c>
      <c r="G664" s="175">
        <v>1728</v>
      </c>
      <c r="H664" s="176">
        <f t="shared" si="20"/>
        <v>0</v>
      </c>
      <c r="I664" s="176">
        <f t="shared" si="21"/>
        <v>1.0134897360703812</v>
      </c>
      <c r="J664" s="176">
        <f t="shared" si="22"/>
        <v>0</v>
      </c>
      <c r="K664" s="176">
        <f t="shared" si="23"/>
        <v>1.0530164533820841</v>
      </c>
      <c r="L664" s="185">
        <v>21201</v>
      </c>
    </row>
    <row r="665" spans="1:12" s="170" customFormat="1" ht="20.25" customHeight="1">
      <c r="A665" s="192"/>
      <c r="B665" s="191" t="s">
        <v>362</v>
      </c>
      <c r="C665" s="175">
        <v>0</v>
      </c>
      <c r="D665" s="175">
        <v>1107</v>
      </c>
      <c r="E665" s="175"/>
      <c r="F665" s="175">
        <v>1054</v>
      </c>
      <c r="G665" s="175">
        <v>1322</v>
      </c>
      <c r="H665" s="176">
        <f t="shared" si="20"/>
        <v>0</v>
      </c>
      <c r="I665" s="176">
        <f t="shared" si="21"/>
        <v>1.1942186088527551</v>
      </c>
      <c r="J665" s="176">
        <f t="shared" si="22"/>
        <v>0</v>
      </c>
      <c r="K665" s="176">
        <f t="shared" si="23"/>
        <v>1.2542694497153699</v>
      </c>
      <c r="L665" s="185">
        <v>2120101</v>
      </c>
    </row>
    <row r="666" spans="1:12" s="170" customFormat="1" ht="20.25" customHeight="1">
      <c r="A666" s="192"/>
      <c r="B666" s="191" t="s">
        <v>363</v>
      </c>
      <c r="C666" s="175">
        <v>0</v>
      </c>
      <c r="D666" s="175">
        <v>598</v>
      </c>
      <c r="E666" s="175"/>
      <c r="F666" s="175">
        <v>587</v>
      </c>
      <c r="G666" s="175">
        <v>406</v>
      </c>
      <c r="H666" s="176">
        <f t="shared" si="20"/>
        <v>0</v>
      </c>
      <c r="I666" s="176">
        <f t="shared" si="21"/>
        <v>0.67892976588628762</v>
      </c>
      <c r="J666" s="176">
        <f t="shared" si="22"/>
        <v>0</v>
      </c>
      <c r="K666" s="176">
        <f t="shared" si="23"/>
        <v>0.69165247018739351</v>
      </c>
      <c r="L666" s="185">
        <v>2120102</v>
      </c>
    </row>
    <row r="667" spans="1:12" s="170" customFormat="1" ht="20.25" customHeight="1">
      <c r="A667" s="192"/>
      <c r="B667" s="191" t="s">
        <v>364</v>
      </c>
      <c r="C667" s="175">
        <v>0</v>
      </c>
      <c r="D667" s="175">
        <v>0</v>
      </c>
      <c r="E667" s="175"/>
      <c r="F667" s="175">
        <v>0</v>
      </c>
      <c r="G667" s="175">
        <v>0</v>
      </c>
      <c r="H667" s="176">
        <f t="shared" si="20"/>
        <v>0</v>
      </c>
      <c r="I667" s="176">
        <f t="shared" si="21"/>
        <v>0</v>
      </c>
      <c r="J667" s="176">
        <f t="shared" si="22"/>
        <v>0</v>
      </c>
      <c r="K667" s="176">
        <f t="shared" si="23"/>
        <v>0</v>
      </c>
      <c r="L667" s="185">
        <v>2120103</v>
      </c>
    </row>
    <row r="668" spans="1:12" s="170" customFormat="1" ht="20.25" customHeight="1">
      <c r="A668" s="192"/>
      <c r="B668" s="191" t="s">
        <v>880</v>
      </c>
      <c r="C668" s="175">
        <v>0</v>
      </c>
      <c r="D668" s="175">
        <v>0</v>
      </c>
      <c r="E668" s="175"/>
      <c r="F668" s="175">
        <v>0</v>
      </c>
      <c r="G668" s="175">
        <v>0</v>
      </c>
      <c r="H668" s="176">
        <f t="shared" si="20"/>
        <v>0</v>
      </c>
      <c r="I668" s="176">
        <f t="shared" si="21"/>
        <v>0</v>
      </c>
      <c r="J668" s="176">
        <f t="shared" si="22"/>
        <v>0</v>
      </c>
      <c r="K668" s="176">
        <f t="shared" si="23"/>
        <v>0</v>
      </c>
      <c r="L668" s="185">
        <v>2120104</v>
      </c>
    </row>
    <row r="669" spans="1:12" s="170" customFormat="1" ht="20.25" customHeight="1">
      <c r="A669" s="192"/>
      <c r="B669" s="191" t="s">
        <v>881</v>
      </c>
      <c r="C669" s="175">
        <v>0</v>
      </c>
      <c r="D669" s="175">
        <v>0</v>
      </c>
      <c r="E669" s="175"/>
      <c r="F669" s="175">
        <v>0</v>
      </c>
      <c r="G669" s="175">
        <v>0</v>
      </c>
      <c r="H669" s="176">
        <f t="shared" si="20"/>
        <v>0</v>
      </c>
      <c r="I669" s="176">
        <f t="shared" si="21"/>
        <v>0</v>
      </c>
      <c r="J669" s="176">
        <f t="shared" si="22"/>
        <v>0</v>
      </c>
      <c r="K669" s="176">
        <f t="shared" si="23"/>
        <v>0</v>
      </c>
      <c r="L669" s="185">
        <v>2120105</v>
      </c>
    </row>
    <row r="670" spans="1:12" s="170" customFormat="1" ht="20.25" customHeight="1">
      <c r="A670" s="192"/>
      <c r="B670" s="191" t="s">
        <v>882</v>
      </c>
      <c r="C670" s="175">
        <v>0</v>
      </c>
      <c r="D670" s="175">
        <v>0</v>
      </c>
      <c r="E670" s="175"/>
      <c r="F670" s="175">
        <v>0</v>
      </c>
      <c r="G670" s="175">
        <v>0</v>
      </c>
      <c r="H670" s="176">
        <f t="shared" si="20"/>
        <v>0</v>
      </c>
      <c r="I670" s="176">
        <f t="shared" si="21"/>
        <v>0</v>
      </c>
      <c r="J670" s="176">
        <f t="shared" si="22"/>
        <v>0</v>
      </c>
      <c r="K670" s="176">
        <f t="shared" si="23"/>
        <v>0</v>
      </c>
      <c r="L670" s="185">
        <v>2120106</v>
      </c>
    </row>
    <row r="671" spans="1:12" s="170" customFormat="1" ht="20.25" customHeight="1">
      <c r="A671" s="192"/>
      <c r="B671" s="191" t="s">
        <v>883</v>
      </c>
      <c r="C671" s="175">
        <v>0</v>
      </c>
      <c r="D671" s="175">
        <v>0</v>
      </c>
      <c r="E671" s="175"/>
      <c r="F671" s="175">
        <v>0</v>
      </c>
      <c r="G671" s="175">
        <v>0</v>
      </c>
      <c r="H671" s="176">
        <f t="shared" si="20"/>
        <v>0</v>
      </c>
      <c r="I671" s="176">
        <f t="shared" si="21"/>
        <v>0</v>
      </c>
      <c r="J671" s="176">
        <f t="shared" si="22"/>
        <v>0</v>
      </c>
      <c r="K671" s="176">
        <f t="shared" si="23"/>
        <v>0</v>
      </c>
      <c r="L671" s="185">
        <v>2120107</v>
      </c>
    </row>
    <row r="672" spans="1:12" s="170" customFormat="1" ht="20.25" customHeight="1">
      <c r="A672" s="192"/>
      <c r="B672" s="191" t="s">
        <v>884</v>
      </c>
      <c r="C672" s="175">
        <v>0</v>
      </c>
      <c r="D672" s="175">
        <v>0</v>
      </c>
      <c r="E672" s="175"/>
      <c r="F672" s="175">
        <v>0</v>
      </c>
      <c r="G672" s="175">
        <v>0</v>
      </c>
      <c r="H672" s="176">
        <f t="shared" si="20"/>
        <v>0</v>
      </c>
      <c r="I672" s="176">
        <f t="shared" si="21"/>
        <v>0</v>
      </c>
      <c r="J672" s="176">
        <f t="shared" si="22"/>
        <v>0</v>
      </c>
      <c r="K672" s="176">
        <f t="shared" si="23"/>
        <v>0</v>
      </c>
      <c r="L672" s="185">
        <v>2120109</v>
      </c>
    </row>
    <row r="673" spans="1:12" s="170" customFormat="1" ht="20.25" customHeight="1">
      <c r="A673" s="192"/>
      <c r="B673" s="191" t="s">
        <v>885</v>
      </c>
      <c r="C673" s="175">
        <v>0</v>
      </c>
      <c r="D673" s="175">
        <v>0</v>
      </c>
      <c r="E673" s="175"/>
      <c r="F673" s="175">
        <v>0</v>
      </c>
      <c r="G673" s="175">
        <v>0</v>
      </c>
      <c r="H673" s="176">
        <f t="shared" si="20"/>
        <v>0</v>
      </c>
      <c r="I673" s="176">
        <f t="shared" si="21"/>
        <v>0</v>
      </c>
      <c r="J673" s="176">
        <f t="shared" si="22"/>
        <v>0</v>
      </c>
      <c r="K673" s="176">
        <f t="shared" si="23"/>
        <v>0</v>
      </c>
      <c r="L673" s="185">
        <v>2120110</v>
      </c>
    </row>
    <row r="674" spans="1:12" s="170" customFormat="1" ht="20.25" customHeight="1">
      <c r="A674" s="192"/>
      <c r="B674" s="191" t="s">
        <v>886</v>
      </c>
      <c r="C674" s="175">
        <v>0</v>
      </c>
      <c r="D674" s="175">
        <v>0</v>
      </c>
      <c r="E674" s="175"/>
      <c r="F674" s="175">
        <v>0</v>
      </c>
      <c r="G674" s="175">
        <v>0</v>
      </c>
      <c r="H674" s="176">
        <f t="shared" si="20"/>
        <v>0</v>
      </c>
      <c r="I674" s="176">
        <f t="shared" si="21"/>
        <v>0</v>
      </c>
      <c r="J674" s="176">
        <f t="shared" si="22"/>
        <v>0</v>
      </c>
      <c r="K674" s="176">
        <f t="shared" si="23"/>
        <v>0</v>
      </c>
      <c r="L674" s="185">
        <v>2120199</v>
      </c>
    </row>
    <row r="675" spans="1:12" s="170" customFormat="1" ht="20.25" customHeight="1">
      <c r="A675" s="192"/>
      <c r="B675" s="191" t="s">
        <v>887</v>
      </c>
      <c r="C675" s="175">
        <v>0</v>
      </c>
      <c r="D675" s="175"/>
      <c r="E675" s="175"/>
      <c r="F675" s="175">
        <v>41</v>
      </c>
      <c r="G675" s="175"/>
      <c r="H675" s="176">
        <f t="shared" si="20"/>
        <v>0</v>
      </c>
      <c r="I675" s="176">
        <f t="shared" si="21"/>
        <v>0</v>
      </c>
      <c r="J675" s="176">
        <f t="shared" si="22"/>
        <v>0</v>
      </c>
      <c r="K675" s="176">
        <f t="shared" si="23"/>
        <v>0</v>
      </c>
      <c r="L675" s="185">
        <v>21202</v>
      </c>
    </row>
    <row r="676" spans="1:12" s="170" customFormat="1" ht="20.25" customHeight="1">
      <c r="A676" s="192"/>
      <c r="B676" s="191" t="s">
        <v>888</v>
      </c>
      <c r="C676" s="175">
        <v>0</v>
      </c>
      <c r="D676" s="175"/>
      <c r="E676" s="175"/>
      <c r="F676" s="175">
        <v>41</v>
      </c>
      <c r="G676" s="175"/>
      <c r="H676" s="176">
        <f t="shared" si="20"/>
        <v>0</v>
      </c>
      <c r="I676" s="176">
        <f t="shared" si="21"/>
        <v>0</v>
      </c>
      <c r="J676" s="176">
        <f t="shared" si="22"/>
        <v>0</v>
      </c>
      <c r="K676" s="176">
        <f t="shared" si="23"/>
        <v>0</v>
      </c>
      <c r="L676" s="185">
        <v>2120201</v>
      </c>
    </row>
    <row r="677" spans="1:12" s="170" customFormat="1" ht="20.25" customHeight="1">
      <c r="A677" s="192"/>
      <c r="B677" s="191" t="s">
        <v>889</v>
      </c>
      <c r="C677" s="175">
        <v>0</v>
      </c>
      <c r="D677" s="175">
        <v>122</v>
      </c>
      <c r="E677" s="175"/>
      <c r="F677" s="175">
        <v>30</v>
      </c>
      <c r="G677" s="175">
        <v>197</v>
      </c>
      <c r="H677" s="176">
        <f t="shared" si="20"/>
        <v>0</v>
      </c>
      <c r="I677" s="176">
        <f t="shared" si="21"/>
        <v>1.6147540983606556</v>
      </c>
      <c r="J677" s="176">
        <f t="shared" si="22"/>
        <v>0</v>
      </c>
      <c r="K677" s="176">
        <f t="shared" si="23"/>
        <v>6.5666666666666664</v>
      </c>
      <c r="L677" s="185">
        <v>21203</v>
      </c>
    </row>
    <row r="678" spans="1:12" s="170" customFormat="1" ht="20.25" customHeight="1">
      <c r="A678" s="192"/>
      <c r="B678" s="191" t="s">
        <v>890</v>
      </c>
      <c r="C678" s="175">
        <v>0</v>
      </c>
      <c r="D678" s="175">
        <v>122</v>
      </c>
      <c r="E678" s="175"/>
      <c r="F678" s="175">
        <v>30</v>
      </c>
      <c r="G678" s="175">
        <v>197</v>
      </c>
      <c r="H678" s="176">
        <f t="shared" si="20"/>
        <v>0</v>
      </c>
      <c r="I678" s="176">
        <f t="shared" si="21"/>
        <v>1.6147540983606556</v>
      </c>
      <c r="J678" s="176">
        <f t="shared" si="22"/>
        <v>0</v>
      </c>
      <c r="K678" s="176">
        <f t="shared" si="23"/>
        <v>6.5666666666666664</v>
      </c>
      <c r="L678" s="185">
        <v>2120303</v>
      </c>
    </row>
    <row r="679" spans="1:12" s="170" customFormat="1" ht="20.25" customHeight="1">
      <c r="A679" s="192"/>
      <c r="B679" s="191" t="s">
        <v>891</v>
      </c>
      <c r="C679" s="175">
        <v>0</v>
      </c>
      <c r="D679" s="175"/>
      <c r="E679" s="175"/>
      <c r="F679" s="175"/>
      <c r="G679" s="175">
        <v>0</v>
      </c>
      <c r="H679" s="176">
        <f t="shared" si="20"/>
        <v>0</v>
      </c>
      <c r="I679" s="176">
        <f t="shared" si="21"/>
        <v>0</v>
      </c>
      <c r="J679" s="176">
        <f t="shared" si="22"/>
        <v>0</v>
      </c>
      <c r="K679" s="176">
        <f t="shared" si="23"/>
        <v>0</v>
      </c>
      <c r="L679" s="185">
        <v>2120399</v>
      </c>
    </row>
    <row r="680" spans="1:12" s="170" customFormat="1" ht="20.25" customHeight="1">
      <c r="A680" s="192"/>
      <c r="B680" s="191" t="s">
        <v>892</v>
      </c>
      <c r="C680" s="175">
        <v>0</v>
      </c>
      <c r="D680" s="175"/>
      <c r="E680" s="175"/>
      <c r="F680" s="175">
        <v>52</v>
      </c>
      <c r="G680" s="175"/>
      <c r="H680" s="176">
        <f t="shared" si="20"/>
        <v>0</v>
      </c>
      <c r="I680" s="176">
        <f t="shared" si="21"/>
        <v>0</v>
      </c>
      <c r="J680" s="176">
        <f t="shared" si="22"/>
        <v>0</v>
      </c>
      <c r="K680" s="176">
        <f t="shared" si="23"/>
        <v>0</v>
      </c>
      <c r="L680" s="185">
        <v>21205</v>
      </c>
    </row>
    <row r="681" spans="1:12" s="170" customFormat="1" ht="20.25" customHeight="1">
      <c r="A681" s="192"/>
      <c r="B681" s="191" t="s">
        <v>893</v>
      </c>
      <c r="C681" s="175">
        <v>0</v>
      </c>
      <c r="D681" s="175"/>
      <c r="E681" s="175"/>
      <c r="F681" s="175">
        <v>52</v>
      </c>
      <c r="G681" s="175"/>
      <c r="H681" s="176">
        <f t="shared" si="20"/>
        <v>0</v>
      </c>
      <c r="I681" s="176">
        <f t="shared" si="21"/>
        <v>0</v>
      </c>
      <c r="J681" s="176">
        <f t="shared" si="22"/>
        <v>0</v>
      </c>
      <c r="K681" s="176">
        <f t="shared" si="23"/>
        <v>0</v>
      </c>
      <c r="L681" s="185">
        <v>2120501</v>
      </c>
    </row>
    <row r="682" spans="1:12" s="170" customFormat="1" ht="20.25" customHeight="1">
      <c r="A682" s="192"/>
      <c r="B682" s="191" t="s">
        <v>894</v>
      </c>
      <c r="C682" s="175">
        <v>0</v>
      </c>
      <c r="D682" s="175"/>
      <c r="E682" s="175"/>
      <c r="F682" s="175"/>
      <c r="G682" s="175"/>
      <c r="H682" s="176">
        <f t="shared" si="20"/>
        <v>0</v>
      </c>
      <c r="I682" s="176">
        <f t="shared" si="21"/>
        <v>0</v>
      </c>
      <c r="J682" s="176">
        <f t="shared" si="22"/>
        <v>0</v>
      </c>
      <c r="K682" s="176">
        <f t="shared" si="23"/>
        <v>0</v>
      </c>
      <c r="L682" s="185">
        <v>21206</v>
      </c>
    </row>
    <row r="683" spans="1:12" s="170" customFormat="1" ht="20.25" customHeight="1">
      <c r="A683" s="192"/>
      <c r="B683" s="191" t="s">
        <v>895</v>
      </c>
      <c r="C683" s="175">
        <v>0</v>
      </c>
      <c r="D683" s="175"/>
      <c r="E683" s="175"/>
      <c r="F683" s="175"/>
      <c r="G683" s="175"/>
      <c r="H683" s="176">
        <f t="shared" si="20"/>
        <v>0</v>
      </c>
      <c r="I683" s="176">
        <f t="shared" si="21"/>
        <v>0</v>
      </c>
      <c r="J683" s="176">
        <f t="shared" si="22"/>
        <v>0</v>
      </c>
      <c r="K683" s="176">
        <f t="shared" si="23"/>
        <v>0</v>
      </c>
      <c r="L683" s="185">
        <v>2120601</v>
      </c>
    </row>
    <row r="684" spans="1:12" s="170" customFormat="1" ht="20.25" customHeight="1">
      <c r="A684" s="192"/>
      <c r="B684" s="191" t="s">
        <v>896</v>
      </c>
      <c r="C684" s="175">
        <v>0</v>
      </c>
      <c r="D684" s="175"/>
      <c r="E684" s="175"/>
      <c r="F684" s="175">
        <v>10</v>
      </c>
      <c r="G684" s="175"/>
      <c r="H684" s="176">
        <f t="shared" si="20"/>
        <v>0</v>
      </c>
      <c r="I684" s="176">
        <f t="shared" si="21"/>
        <v>0</v>
      </c>
      <c r="J684" s="176">
        <f t="shared" si="22"/>
        <v>0</v>
      </c>
      <c r="K684" s="176">
        <f t="shared" si="23"/>
        <v>0</v>
      </c>
      <c r="L684" s="185">
        <v>21299</v>
      </c>
    </row>
    <row r="685" spans="1:12" s="170" customFormat="1" ht="20.25" customHeight="1">
      <c r="A685" s="192"/>
      <c r="B685" s="191" t="s">
        <v>897</v>
      </c>
      <c r="C685" s="175">
        <v>0</v>
      </c>
      <c r="D685" s="175"/>
      <c r="E685" s="175"/>
      <c r="F685" s="175">
        <v>10</v>
      </c>
      <c r="G685" s="175"/>
      <c r="H685" s="176">
        <f t="shared" si="20"/>
        <v>0</v>
      </c>
      <c r="I685" s="176">
        <f t="shared" si="21"/>
        <v>0</v>
      </c>
      <c r="J685" s="176">
        <f t="shared" si="22"/>
        <v>0</v>
      </c>
      <c r="K685" s="176">
        <f t="shared" si="23"/>
        <v>0</v>
      </c>
      <c r="L685" s="185">
        <v>2129999</v>
      </c>
    </row>
    <row r="686" spans="1:12" s="170" customFormat="1" ht="20.25" customHeight="1">
      <c r="A686" s="190" t="s">
        <v>898</v>
      </c>
      <c r="B686" s="191" t="s">
        <v>319</v>
      </c>
      <c r="C686" s="175">
        <v>0</v>
      </c>
      <c r="D686" s="175">
        <v>53017</v>
      </c>
      <c r="E686" s="175"/>
      <c r="F686" s="175">
        <v>52296</v>
      </c>
      <c r="G686" s="175">
        <v>53009</v>
      </c>
      <c r="H686" s="176">
        <f t="shared" si="20"/>
        <v>0</v>
      </c>
      <c r="I686" s="176">
        <f t="shared" si="21"/>
        <v>0.99984910500405533</v>
      </c>
      <c r="J686" s="176">
        <f t="shared" si="22"/>
        <v>0</v>
      </c>
      <c r="K686" s="176">
        <f t="shared" si="23"/>
        <v>1.0136339299372801</v>
      </c>
      <c r="L686" s="185">
        <v>213</v>
      </c>
    </row>
    <row r="687" spans="1:12" s="170" customFormat="1" ht="20.25" customHeight="1">
      <c r="A687" s="192"/>
      <c r="B687" s="191" t="s">
        <v>899</v>
      </c>
      <c r="C687" s="175">
        <v>0</v>
      </c>
      <c r="D687" s="175">
        <v>12386</v>
      </c>
      <c r="E687" s="175"/>
      <c r="F687" s="175">
        <v>14054</v>
      </c>
      <c r="G687" s="175">
        <v>16476</v>
      </c>
      <c r="H687" s="176">
        <f t="shared" si="20"/>
        <v>0</v>
      </c>
      <c r="I687" s="176">
        <f t="shared" si="21"/>
        <v>1.3302115291458099</v>
      </c>
      <c r="J687" s="176">
        <f t="shared" si="22"/>
        <v>0</v>
      </c>
      <c r="K687" s="176">
        <f t="shared" si="23"/>
        <v>1.1723352782126084</v>
      </c>
      <c r="L687" s="185">
        <v>21301</v>
      </c>
    </row>
    <row r="688" spans="1:12" s="170" customFormat="1" ht="20.25" customHeight="1">
      <c r="A688" s="192"/>
      <c r="B688" s="191" t="s">
        <v>362</v>
      </c>
      <c r="C688" s="175">
        <v>0</v>
      </c>
      <c r="D688" s="175">
        <v>1510</v>
      </c>
      <c r="E688" s="175"/>
      <c r="F688" s="175">
        <v>1508</v>
      </c>
      <c r="G688" s="175">
        <v>1418</v>
      </c>
      <c r="H688" s="176">
        <f t="shared" si="20"/>
        <v>0</v>
      </c>
      <c r="I688" s="176">
        <f t="shared" si="21"/>
        <v>0.93907284768211918</v>
      </c>
      <c r="J688" s="176">
        <f t="shared" si="22"/>
        <v>0</v>
      </c>
      <c r="K688" s="176">
        <f t="shared" si="23"/>
        <v>0.94031830238726788</v>
      </c>
      <c r="L688" s="185">
        <v>2130101</v>
      </c>
    </row>
    <row r="689" spans="1:12" s="170" customFormat="1" ht="20.25" customHeight="1">
      <c r="A689" s="192"/>
      <c r="B689" s="191" t="s">
        <v>363</v>
      </c>
      <c r="C689" s="175">
        <v>0</v>
      </c>
      <c r="D689" s="175">
        <v>50</v>
      </c>
      <c r="E689" s="175"/>
      <c r="F689" s="175">
        <v>54</v>
      </c>
      <c r="G689" s="175">
        <v>53</v>
      </c>
      <c r="H689" s="176">
        <f t="shared" si="20"/>
        <v>0</v>
      </c>
      <c r="I689" s="176">
        <f t="shared" si="21"/>
        <v>1.06</v>
      </c>
      <c r="J689" s="176">
        <f t="shared" si="22"/>
        <v>0</v>
      </c>
      <c r="K689" s="176">
        <f t="shared" si="23"/>
        <v>0.98148148148148151</v>
      </c>
      <c r="L689" s="185">
        <v>2130102</v>
      </c>
    </row>
    <row r="690" spans="1:12" s="170" customFormat="1" ht="20.25" customHeight="1">
      <c r="A690" s="192"/>
      <c r="B690" s="191" t="s">
        <v>364</v>
      </c>
      <c r="C690" s="175">
        <v>0</v>
      </c>
      <c r="D690" s="175">
        <v>0</v>
      </c>
      <c r="E690" s="175"/>
      <c r="F690" s="175">
        <v>0</v>
      </c>
      <c r="G690" s="175">
        <v>0</v>
      </c>
      <c r="H690" s="176">
        <f t="shared" si="20"/>
        <v>0</v>
      </c>
      <c r="I690" s="176">
        <f t="shared" si="21"/>
        <v>0</v>
      </c>
      <c r="J690" s="176">
        <f t="shared" si="22"/>
        <v>0</v>
      </c>
      <c r="K690" s="176">
        <f t="shared" si="23"/>
        <v>0</v>
      </c>
      <c r="L690" s="185">
        <v>2130103</v>
      </c>
    </row>
    <row r="691" spans="1:12" s="170" customFormat="1" ht="20.25" customHeight="1">
      <c r="A691" s="192"/>
      <c r="B691" s="191" t="s">
        <v>371</v>
      </c>
      <c r="C691" s="175">
        <v>0</v>
      </c>
      <c r="D691" s="175">
        <v>1800</v>
      </c>
      <c r="E691" s="175"/>
      <c r="F691" s="175">
        <v>1798</v>
      </c>
      <c r="G691" s="175">
        <v>1856</v>
      </c>
      <c r="H691" s="176">
        <f t="shared" si="20"/>
        <v>0</v>
      </c>
      <c r="I691" s="176">
        <f t="shared" si="21"/>
        <v>1.0311111111111111</v>
      </c>
      <c r="J691" s="176">
        <f t="shared" si="22"/>
        <v>0</v>
      </c>
      <c r="K691" s="176">
        <f t="shared" si="23"/>
        <v>1.032258064516129</v>
      </c>
      <c r="L691" s="185">
        <v>2130104</v>
      </c>
    </row>
    <row r="692" spans="1:12" s="170" customFormat="1" ht="20.25" customHeight="1">
      <c r="A692" s="192"/>
      <c r="B692" s="191" t="s">
        <v>900</v>
      </c>
      <c r="C692" s="175">
        <v>0</v>
      </c>
      <c r="D692" s="175">
        <v>0</v>
      </c>
      <c r="E692" s="175"/>
      <c r="F692" s="175">
        <v>0</v>
      </c>
      <c r="G692" s="175">
        <v>0</v>
      </c>
      <c r="H692" s="176">
        <f t="shared" si="20"/>
        <v>0</v>
      </c>
      <c r="I692" s="176">
        <f t="shared" si="21"/>
        <v>0</v>
      </c>
      <c r="J692" s="176">
        <f t="shared" si="22"/>
        <v>0</v>
      </c>
      <c r="K692" s="176">
        <f t="shared" si="23"/>
        <v>0</v>
      </c>
      <c r="L692" s="185">
        <v>2130105</v>
      </c>
    </row>
    <row r="693" spans="1:12" s="170" customFormat="1" ht="20.25" customHeight="1">
      <c r="A693" s="192"/>
      <c r="B693" s="191" t="s">
        <v>901</v>
      </c>
      <c r="C693" s="175">
        <v>0</v>
      </c>
      <c r="D693" s="175">
        <v>380</v>
      </c>
      <c r="E693" s="175"/>
      <c r="F693" s="175">
        <v>379</v>
      </c>
      <c r="G693" s="175">
        <v>543</v>
      </c>
      <c r="H693" s="176">
        <f t="shared" si="20"/>
        <v>0</v>
      </c>
      <c r="I693" s="176">
        <f t="shared" si="21"/>
        <v>1.4289473684210525</v>
      </c>
      <c r="J693" s="176">
        <f t="shared" si="22"/>
        <v>0</v>
      </c>
      <c r="K693" s="176">
        <f t="shared" si="23"/>
        <v>1.432717678100264</v>
      </c>
      <c r="L693" s="185">
        <v>2130106</v>
      </c>
    </row>
    <row r="694" spans="1:12" s="170" customFormat="1" ht="20.25" customHeight="1">
      <c r="A694" s="192"/>
      <c r="B694" s="191" t="s">
        <v>902</v>
      </c>
      <c r="C694" s="175">
        <v>0</v>
      </c>
      <c r="D694" s="175">
        <v>300</v>
      </c>
      <c r="E694" s="175"/>
      <c r="F694" s="175">
        <v>299</v>
      </c>
      <c r="G694" s="175">
        <v>249</v>
      </c>
      <c r="H694" s="176">
        <f t="shared" si="20"/>
        <v>0</v>
      </c>
      <c r="I694" s="176">
        <f t="shared" si="21"/>
        <v>0.83</v>
      </c>
      <c r="J694" s="176">
        <f t="shared" si="22"/>
        <v>0</v>
      </c>
      <c r="K694" s="176">
        <f t="shared" si="23"/>
        <v>0.83277591973244147</v>
      </c>
      <c r="L694" s="185">
        <v>2130108</v>
      </c>
    </row>
    <row r="695" spans="1:12" s="170" customFormat="1" ht="20.25" customHeight="1">
      <c r="A695" s="192"/>
      <c r="B695" s="191" t="s">
        <v>903</v>
      </c>
      <c r="C695" s="175">
        <v>0</v>
      </c>
      <c r="D695" s="175">
        <v>10</v>
      </c>
      <c r="E695" s="175"/>
      <c r="F695" s="175">
        <v>10</v>
      </c>
      <c r="G695" s="175">
        <v>50</v>
      </c>
      <c r="H695" s="176">
        <f t="shared" si="20"/>
        <v>0</v>
      </c>
      <c r="I695" s="176">
        <f t="shared" si="21"/>
        <v>5</v>
      </c>
      <c r="J695" s="176">
        <f t="shared" si="22"/>
        <v>0</v>
      </c>
      <c r="K695" s="176">
        <f t="shared" si="23"/>
        <v>5</v>
      </c>
      <c r="L695" s="185">
        <v>2130109</v>
      </c>
    </row>
    <row r="696" spans="1:12" s="170" customFormat="1" ht="20.25" customHeight="1">
      <c r="A696" s="192"/>
      <c r="B696" s="191" t="s">
        <v>904</v>
      </c>
      <c r="C696" s="175">
        <v>0</v>
      </c>
      <c r="D696" s="175">
        <v>0</v>
      </c>
      <c r="E696" s="175"/>
      <c r="F696" s="175">
        <v>0</v>
      </c>
      <c r="G696" s="175">
        <v>0</v>
      </c>
      <c r="H696" s="176">
        <f t="shared" si="20"/>
        <v>0</v>
      </c>
      <c r="I696" s="176">
        <f t="shared" si="21"/>
        <v>0</v>
      </c>
      <c r="J696" s="176">
        <f t="shared" si="22"/>
        <v>0</v>
      </c>
      <c r="K696" s="176">
        <f t="shared" si="23"/>
        <v>0</v>
      </c>
      <c r="L696" s="185">
        <v>2130110</v>
      </c>
    </row>
    <row r="697" spans="1:12" s="170" customFormat="1" ht="20.25" customHeight="1">
      <c r="A697" s="192"/>
      <c r="B697" s="191" t="s">
        <v>905</v>
      </c>
      <c r="C697" s="175">
        <v>0</v>
      </c>
      <c r="D697" s="175">
        <v>2</v>
      </c>
      <c r="E697" s="175"/>
      <c r="F697" s="175">
        <v>2</v>
      </c>
      <c r="G697" s="175">
        <v>6</v>
      </c>
      <c r="H697" s="176">
        <f t="shared" si="20"/>
        <v>0</v>
      </c>
      <c r="I697" s="176">
        <f t="shared" si="21"/>
        <v>3</v>
      </c>
      <c r="J697" s="176">
        <f t="shared" si="22"/>
        <v>0</v>
      </c>
      <c r="K697" s="176">
        <f t="shared" si="23"/>
        <v>3</v>
      </c>
      <c r="L697" s="185">
        <v>2130111</v>
      </c>
    </row>
    <row r="698" spans="1:12" s="170" customFormat="1" ht="20.25" customHeight="1">
      <c r="A698" s="192"/>
      <c r="B698" s="191" t="s">
        <v>906</v>
      </c>
      <c r="C698" s="175">
        <v>0</v>
      </c>
      <c r="D698" s="175">
        <v>0</v>
      </c>
      <c r="E698" s="175"/>
      <c r="F698" s="175">
        <v>0</v>
      </c>
      <c r="G698" s="175">
        <v>0</v>
      </c>
      <c r="H698" s="176">
        <f t="shared" si="20"/>
        <v>0</v>
      </c>
      <c r="I698" s="176">
        <f t="shared" si="21"/>
        <v>0</v>
      </c>
      <c r="J698" s="176">
        <f t="shared" si="22"/>
        <v>0</v>
      </c>
      <c r="K698" s="176">
        <f t="shared" si="23"/>
        <v>0</v>
      </c>
      <c r="L698" s="185">
        <v>2130112</v>
      </c>
    </row>
    <row r="699" spans="1:12" s="170" customFormat="1" ht="20.25" customHeight="1">
      <c r="A699" s="192"/>
      <c r="B699" s="191" t="s">
        <v>907</v>
      </c>
      <c r="C699" s="175">
        <v>0</v>
      </c>
      <c r="D699" s="175">
        <v>0</v>
      </c>
      <c r="E699" s="175"/>
      <c r="F699" s="175">
        <v>0</v>
      </c>
      <c r="G699" s="175">
        <v>0</v>
      </c>
      <c r="H699" s="176">
        <f t="shared" si="20"/>
        <v>0</v>
      </c>
      <c r="I699" s="176">
        <f t="shared" si="21"/>
        <v>0</v>
      </c>
      <c r="J699" s="176">
        <f t="shared" si="22"/>
        <v>0</v>
      </c>
      <c r="K699" s="176">
        <f t="shared" si="23"/>
        <v>0</v>
      </c>
      <c r="L699" s="185">
        <v>2130114</v>
      </c>
    </row>
    <row r="700" spans="1:12" s="170" customFormat="1" ht="20.25" customHeight="1">
      <c r="A700" s="192"/>
      <c r="B700" s="191" t="s">
        <v>908</v>
      </c>
      <c r="C700" s="175">
        <v>0</v>
      </c>
      <c r="D700" s="175">
        <v>0</v>
      </c>
      <c r="E700" s="175"/>
      <c r="F700" s="175">
        <v>0</v>
      </c>
      <c r="G700" s="175">
        <v>18</v>
      </c>
      <c r="H700" s="176">
        <f t="shared" si="20"/>
        <v>0</v>
      </c>
      <c r="I700" s="176">
        <f t="shared" si="21"/>
        <v>0</v>
      </c>
      <c r="J700" s="176">
        <f t="shared" si="22"/>
        <v>0</v>
      </c>
      <c r="K700" s="176">
        <f t="shared" si="23"/>
        <v>0</v>
      </c>
      <c r="L700" s="185">
        <v>2130119</v>
      </c>
    </row>
    <row r="701" spans="1:12" s="170" customFormat="1" ht="20.25" customHeight="1">
      <c r="A701" s="192"/>
      <c r="B701" s="191" t="s">
        <v>909</v>
      </c>
      <c r="C701" s="175">
        <v>0</v>
      </c>
      <c r="D701" s="175">
        <v>0</v>
      </c>
      <c r="E701" s="175"/>
      <c r="F701" s="175">
        <v>0</v>
      </c>
      <c r="G701" s="175">
        <v>169</v>
      </c>
      <c r="H701" s="176">
        <f t="shared" si="20"/>
        <v>0</v>
      </c>
      <c r="I701" s="176">
        <f t="shared" si="21"/>
        <v>0</v>
      </c>
      <c r="J701" s="176">
        <f t="shared" si="22"/>
        <v>0</v>
      </c>
      <c r="K701" s="176">
        <f t="shared" si="23"/>
        <v>0</v>
      </c>
      <c r="L701" s="185">
        <v>2130120</v>
      </c>
    </row>
    <row r="702" spans="1:12" s="170" customFormat="1" ht="20.25" customHeight="1">
      <c r="A702" s="192"/>
      <c r="B702" s="191" t="s">
        <v>910</v>
      </c>
      <c r="C702" s="175">
        <v>0</v>
      </c>
      <c r="D702" s="175">
        <v>0</v>
      </c>
      <c r="E702" s="175"/>
      <c r="F702" s="175">
        <v>0</v>
      </c>
      <c r="G702" s="175">
        <v>0</v>
      </c>
      <c r="H702" s="176">
        <f t="shared" si="20"/>
        <v>0</v>
      </c>
      <c r="I702" s="176">
        <f t="shared" si="21"/>
        <v>0</v>
      </c>
      <c r="J702" s="176">
        <f t="shared" si="22"/>
        <v>0</v>
      </c>
      <c r="K702" s="176">
        <f t="shared" si="23"/>
        <v>0</v>
      </c>
      <c r="L702" s="185">
        <v>2130121</v>
      </c>
    </row>
    <row r="703" spans="1:12" s="170" customFormat="1" ht="20.25" customHeight="1">
      <c r="A703" s="192"/>
      <c r="B703" s="191" t="s">
        <v>911</v>
      </c>
      <c r="C703" s="175">
        <v>0</v>
      </c>
      <c r="D703" s="175">
        <v>800</v>
      </c>
      <c r="E703" s="175"/>
      <c r="F703" s="175">
        <v>799</v>
      </c>
      <c r="G703" s="175">
        <v>6073</v>
      </c>
      <c r="H703" s="176">
        <f t="shared" si="20"/>
        <v>0</v>
      </c>
      <c r="I703" s="176">
        <f t="shared" si="21"/>
        <v>7.5912499999999996</v>
      </c>
      <c r="J703" s="176">
        <f t="shared" si="22"/>
        <v>0</v>
      </c>
      <c r="K703" s="176">
        <f t="shared" si="23"/>
        <v>7.6007509386733414</v>
      </c>
      <c r="L703" s="185">
        <v>2130122</v>
      </c>
    </row>
    <row r="704" spans="1:12" s="170" customFormat="1" ht="20.25" customHeight="1">
      <c r="A704" s="192"/>
      <c r="B704" s="191" t="s">
        <v>912</v>
      </c>
      <c r="C704" s="175">
        <v>0</v>
      </c>
      <c r="D704" s="175">
        <v>10</v>
      </c>
      <c r="E704" s="175"/>
      <c r="F704" s="175">
        <v>11</v>
      </c>
      <c r="G704" s="175">
        <v>0</v>
      </c>
      <c r="H704" s="176">
        <f t="shared" si="20"/>
        <v>0</v>
      </c>
      <c r="I704" s="176">
        <f t="shared" si="21"/>
        <v>0</v>
      </c>
      <c r="J704" s="176">
        <f t="shared" si="22"/>
        <v>0</v>
      </c>
      <c r="K704" s="176">
        <f t="shared" si="23"/>
        <v>0</v>
      </c>
      <c r="L704" s="185">
        <v>2130124</v>
      </c>
    </row>
    <row r="705" spans="1:12" s="170" customFormat="1" ht="20.25" customHeight="1">
      <c r="A705" s="192"/>
      <c r="B705" s="191" t="s">
        <v>913</v>
      </c>
      <c r="C705" s="175">
        <v>0</v>
      </c>
      <c r="D705" s="175">
        <v>1381</v>
      </c>
      <c r="E705" s="175"/>
      <c r="F705" s="175">
        <v>3050</v>
      </c>
      <c r="G705" s="175">
        <v>0</v>
      </c>
      <c r="H705" s="176">
        <f t="shared" si="20"/>
        <v>0</v>
      </c>
      <c r="I705" s="176">
        <f t="shared" si="21"/>
        <v>0</v>
      </c>
      <c r="J705" s="176">
        <f t="shared" si="22"/>
        <v>0</v>
      </c>
      <c r="K705" s="176">
        <f t="shared" si="23"/>
        <v>0</v>
      </c>
      <c r="L705" s="185">
        <v>2130125</v>
      </c>
    </row>
    <row r="706" spans="1:12" s="170" customFormat="1" ht="20.25" customHeight="1">
      <c r="A706" s="192"/>
      <c r="B706" s="191" t="s">
        <v>914</v>
      </c>
      <c r="C706" s="175">
        <v>0</v>
      </c>
      <c r="D706" s="175">
        <v>550</v>
      </c>
      <c r="E706" s="175"/>
      <c r="F706" s="175">
        <v>548</v>
      </c>
      <c r="G706" s="175">
        <v>573</v>
      </c>
      <c r="H706" s="176">
        <f t="shared" si="20"/>
        <v>0</v>
      </c>
      <c r="I706" s="176">
        <f t="shared" si="21"/>
        <v>1.0418181818181818</v>
      </c>
      <c r="J706" s="176">
        <f t="shared" si="22"/>
        <v>0</v>
      </c>
      <c r="K706" s="176">
        <f t="shared" si="23"/>
        <v>1.0456204379562044</v>
      </c>
      <c r="L706" s="185">
        <v>2130126</v>
      </c>
    </row>
    <row r="707" spans="1:12" s="170" customFormat="1" ht="20.25" customHeight="1">
      <c r="A707" s="192"/>
      <c r="B707" s="191" t="s">
        <v>915</v>
      </c>
      <c r="C707" s="175">
        <v>0</v>
      </c>
      <c r="D707" s="175">
        <v>510</v>
      </c>
      <c r="E707" s="175"/>
      <c r="F707" s="175">
        <v>508</v>
      </c>
      <c r="G707" s="175">
        <v>798</v>
      </c>
      <c r="H707" s="176">
        <f t="shared" si="20"/>
        <v>0</v>
      </c>
      <c r="I707" s="176">
        <f t="shared" si="21"/>
        <v>1.5647058823529412</v>
      </c>
      <c r="J707" s="176">
        <f t="shared" si="22"/>
        <v>0</v>
      </c>
      <c r="K707" s="176">
        <f t="shared" si="23"/>
        <v>1.5708661417322836</v>
      </c>
      <c r="L707" s="185">
        <v>2130135</v>
      </c>
    </row>
    <row r="708" spans="1:12" s="170" customFormat="1" ht="20.25" customHeight="1">
      <c r="A708" s="192"/>
      <c r="B708" s="191" t="s">
        <v>916</v>
      </c>
      <c r="C708" s="175">
        <v>0</v>
      </c>
      <c r="D708" s="175">
        <v>0</v>
      </c>
      <c r="E708" s="175"/>
      <c r="F708" s="175">
        <v>0</v>
      </c>
      <c r="G708" s="175">
        <v>0</v>
      </c>
      <c r="H708" s="176">
        <f t="shared" si="20"/>
        <v>0</v>
      </c>
      <c r="I708" s="176">
        <f t="shared" si="21"/>
        <v>0</v>
      </c>
      <c r="J708" s="176">
        <f t="shared" si="22"/>
        <v>0</v>
      </c>
      <c r="K708" s="176">
        <f t="shared" si="23"/>
        <v>0</v>
      </c>
      <c r="L708" s="185">
        <v>2130142</v>
      </c>
    </row>
    <row r="709" spans="1:12" s="170" customFormat="1" ht="20.25" customHeight="1">
      <c r="A709" s="192"/>
      <c r="B709" s="191" t="s">
        <v>917</v>
      </c>
      <c r="C709" s="175">
        <v>0</v>
      </c>
      <c r="D709" s="175">
        <v>350</v>
      </c>
      <c r="E709" s="175"/>
      <c r="F709" s="175">
        <v>354</v>
      </c>
      <c r="G709" s="175">
        <v>148</v>
      </c>
      <c r="H709" s="176">
        <f t="shared" si="20"/>
        <v>0</v>
      </c>
      <c r="I709" s="176">
        <f t="shared" si="21"/>
        <v>0.42285714285714288</v>
      </c>
      <c r="J709" s="176">
        <f t="shared" si="22"/>
        <v>0</v>
      </c>
      <c r="K709" s="176">
        <f t="shared" si="23"/>
        <v>0.41807909604519772</v>
      </c>
      <c r="L709" s="185">
        <v>2130148</v>
      </c>
    </row>
    <row r="710" spans="1:12" s="170" customFormat="1" ht="20.25" customHeight="1">
      <c r="A710" s="192"/>
      <c r="B710" s="191" t="s">
        <v>918</v>
      </c>
      <c r="C710" s="175">
        <v>0</v>
      </c>
      <c r="D710" s="175">
        <v>0</v>
      </c>
      <c r="E710" s="175"/>
      <c r="F710" s="175">
        <v>0</v>
      </c>
      <c r="G710" s="175">
        <v>0</v>
      </c>
      <c r="H710" s="176">
        <f t="shared" si="20"/>
        <v>0</v>
      </c>
      <c r="I710" s="176">
        <f t="shared" si="21"/>
        <v>0</v>
      </c>
      <c r="J710" s="176">
        <f t="shared" si="22"/>
        <v>0</v>
      </c>
      <c r="K710" s="176">
        <f t="shared" si="23"/>
        <v>0</v>
      </c>
      <c r="L710" s="185">
        <v>2130152</v>
      </c>
    </row>
    <row r="711" spans="1:12" s="170" customFormat="1" ht="20.25" customHeight="1">
      <c r="A711" s="192"/>
      <c r="B711" s="191" t="s">
        <v>919</v>
      </c>
      <c r="C711" s="175">
        <v>0</v>
      </c>
      <c r="D711" s="175">
        <v>4730</v>
      </c>
      <c r="E711" s="175"/>
      <c r="F711" s="175">
        <v>4731</v>
      </c>
      <c r="G711" s="175">
        <v>4517</v>
      </c>
      <c r="H711" s="176">
        <f t="shared" si="20"/>
        <v>0</v>
      </c>
      <c r="I711" s="176">
        <f t="shared" si="21"/>
        <v>0.95496828752642704</v>
      </c>
      <c r="J711" s="176">
        <f t="shared" si="22"/>
        <v>0</v>
      </c>
      <c r="K711" s="176">
        <f t="shared" si="23"/>
        <v>0.95476643415768336</v>
      </c>
      <c r="L711" s="185">
        <v>2130153</v>
      </c>
    </row>
    <row r="712" spans="1:12" s="170" customFormat="1" ht="20.25" customHeight="1">
      <c r="A712" s="192"/>
      <c r="B712" s="191" t="s">
        <v>920</v>
      </c>
      <c r="C712" s="175">
        <v>0</v>
      </c>
      <c r="D712" s="175">
        <v>3</v>
      </c>
      <c r="E712" s="175"/>
      <c r="F712" s="175">
        <v>3</v>
      </c>
      <c r="G712" s="175">
        <v>5</v>
      </c>
      <c r="H712" s="176">
        <f t="shared" si="20"/>
        <v>0</v>
      </c>
      <c r="I712" s="176">
        <f t="shared" si="21"/>
        <v>1.6666666666666667</v>
      </c>
      <c r="J712" s="176">
        <f t="shared" si="22"/>
        <v>0</v>
      </c>
      <c r="K712" s="176">
        <f t="shared" si="23"/>
        <v>1.6666666666666667</v>
      </c>
      <c r="L712" s="185">
        <v>2130199</v>
      </c>
    </row>
    <row r="713" spans="1:12" s="170" customFormat="1" ht="20.25" customHeight="1">
      <c r="A713" s="192"/>
      <c r="B713" s="191" t="s">
        <v>921</v>
      </c>
      <c r="C713" s="175">
        <v>0</v>
      </c>
      <c r="D713" s="175">
        <v>11914</v>
      </c>
      <c r="E713" s="175"/>
      <c r="F713" s="175">
        <v>4097</v>
      </c>
      <c r="G713" s="175">
        <v>4344</v>
      </c>
      <c r="H713" s="176">
        <f t="shared" si="20"/>
        <v>0</v>
      </c>
      <c r="I713" s="176">
        <f t="shared" si="21"/>
        <v>0.36461306026523416</v>
      </c>
      <c r="J713" s="176">
        <f t="shared" si="22"/>
        <v>0</v>
      </c>
      <c r="K713" s="176">
        <f t="shared" si="23"/>
        <v>1.0602880156211862</v>
      </c>
      <c r="L713" s="185">
        <v>21302</v>
      </c>
    </row>
    <row r="714" spans="1:12" s="170" customFormat="1" ht="20.25" customHeight="1">
      <c r="A714" s="192"/>
      <c r="B714" s="191" t="s">
        <v>362</v>
      </c>
      <c r="C714" s="175">
        <v>0</v>
      </c>
      <c r="D714" s="175">
        <v>1300</v>
      </c>
      <c r="E714" s="175"/>
      <c r="F714" s="175">
        <v>301</v>
      </c>
      <c r="G714" s="175">
        <v>1055</v>
      </c>
      <c r="H714" s="176">
        <f t="shared" si="20"/>
        <v>0</v>
      </c>
      <c r="I714" s="176">
        <f t="shared" si="21"/>
        <v>0.81153846153846154</v>
      </c>
      <c r="J714" s="176">
        <f t="shared" si="22"/>
        <v>0</v>
      </c>
      <c r="K714" s="176">
        <f t="shared" si="23"/>
        <v>3.5049833887043191</v>
      </c>
      <c r="L714" s="185">
        <v>2130201</v>
      </c>
    </row>
    <row r="715" spans="1:12" s="170" customFormat="1" ht="20.25" customHeight="1">
      <c r="A715" s="192"/>
      <c r="B715" s="191" t="s">
        <v>363</v>
      </c>
      <c r="C715" s="175">
        <v>0</v>
      </c>
      <c r="D715" s="175">
        <v>25</v>
      </c>
      <c r="E715" s="175"/>
      <c r="F715" s="175">
        <v>25</v>
      </c>
      <c r="G715" s="175">
        <v>2</v>
      </c>
      <c r="H715" s="176">
        <f t="shared" si="20"/>
        <v>0</v>
      </c>
      <c r="I715" s="176">
        <f t="shared" si="21"/>
        <v>0.08</v>
      </c>
      <c r="J715" s="176">
        <f t="shared" si="22"/>
        <v>0</v>
      </c>
      <c r="K715" s="176">
        <f t="shared" si="23"/>
        <v>0.08</v>
      </c>
      <c r="L715" s="185">
        <v>2130202</v>
      </c>
    </row>
    <row r="716" spans="1:12" s="170" customFormat="1" ht="20.25" customHeight="1">
      <c r="A716" s="192"/>
      <c r="B716" s="191" t="s">
        <v>364</v>
      </c>
      <c r="C716" s="175">
        <v>0</v>
      </c>
      <c r="D716" s="175">
        <v>0</v>
      </c>
      <c r="E716" s="175"/>
      <c r="F716" s="175">
        <v>0</v>
      </c>
      <c r="G716" s="175">
        <v>0</v>
      </c>
      <c r="H716" s="176">
        <f t="shared" si="20"/>
        <v>0</v>
      </c>
      <c r="I716" s="176">
        <f t="shared" si="21"/>
        <v>0</v>
      </c>
      <c r="J716" s="176">
        <f t="shared" si="22"/>
        <v>0</v>
      </c>
      <c r="K716" s="176">
        <f t="shared" si="23"/>
        <v>0</v>
      </c>
      <c r="L716" s="185">
        <v>2130203</v>
      </c>
    </row>
    <row r="717" spans="1:12" s="170" customFormat="1" ht="20.25" customHeight="1">
      <c r="A717" s="192"/>
      <c r="B717" s="191" t="s">
        <v>922</v>
      </c>
      <c r="C717" s="175">
        <v>0</v>
      </c>
      <c r="D717" s="175">
        <v>1350</v>
      </c>
      <c r="E717" s="175"/>
      <c r="F717" s="175">
        <v>1347</v>
      </c>
      <c r="G717" s="175">
        <v>535</v>
      </c>
      <c r="H717" s="176">
        <f t="shared" si="20"/>
        <v>0</v>
      </c>
      <c r="I717" s="176">
        <f t="shared" si="21"/>
        <v>0.39629629629629631</v>
      </c>
      <c r="J717" s="176">
        <f t="shared" si="22"/>
        <v>0</v>
      </c>
      <c r="K717" s="176">
        <f t="shared" si="23"/>
        <v>0.39717891610987377</v>
      </c>
      <c r="L717" s="185">
        <v>2130204</v>
      </c>
    </row>
    <row r="718" spans="1:12" s="170" customFormat="1" ht="20.25" customHeight="1">
      <c r="A718" s="192"/>
      <c r="B718" s="191" t="s">
        <v>923</v>
      </c>
      <c r="C718" s="175">
        <v>0</v>
      </c>
      <c r="D718" s="175">
        <v>4400</v>
      </c>
      <c r="E718" s="175"/>
      <c r="F718" s="175">
        <v>396</v>
      </c>
      <c r="G718" s="175">
        <v>430</v>
      </c>
      <c r="H718" s="176">
        <f t="shared" si="20"/>
        <v>0</v>
      </c>
      <c r="I718" s="176">
        <f t="shared" si="21"/>
        <v>9.7727272727272732E-2</v>
      </c>
      <c r="J718" s="176">
        <f t="shared" si="22"/>
        <v>0</v>
      </c>
      <c r="K718" s="176">
        <f t="shared" si="23"/>
        <v>1.0858585858585859</v>
      </c>
      <c r="L718" s="185">
        <v>2130205</v>
      </c>
    </row>
    <row r="719" spans="1:12" s="170" customFormat="1" ht="20.25" customHeight="1">
      <c r="A719" s="192"/>
      <c r="B719" s="191" t="s">
        <v>924</v>
      </c>
      <c r="C719" s="175">
        <v>0</v>
      </c>
      <c r="D719" s="175">
        <v>0</v>
      </c>
      <c r="E719" s="175"/>
      <c r="F719" s="175">
        <v>0</v>
      </c>
      <c r="G719" s="175">
        <v>0</v>
      </c>
      <c r="H719" s="176">
        <f t="shared" si="20"/>
        <v>0</v>
      </c>
      <c r="I719" s="176">
        <f t="shared" si="21"/>
        <v>0</v>
      </c>
      <c r="J719" s="176">
        <f t="shared" si="22"/>
        <v>0</v>
      </c>
      <c r="K719" s="176">
        <f t="shared" si="23"/>
        <v>0</v>
      </c>
      <c r="L719" s="185">
        <v>2130206</v>
      </c>
    </row>
    <row r="720" spans="1:12" s="170" customFormat="1" ht="20.25" customHeight="1">
      <c r="A720" s="192"/>
      <c r="B720" s="191" t="s">
        <v>925</v>
      </c>
      <c r="C720" s="175">
        <v>0</v>
      </c>
      <c r="D720" s="175">
        <v>1360</v>
      </c>
      <c r="E720" s="175"/>
      <c r="F720" s="175">
        <v>359</v>
      </c>
      <c r="G720" s="175">
        <v>0</v>
      </c>
      <c r="H720" s="176">
        <f t="shared" si="20"/>
        <v>0</v>
      </c>
      <c r="I720" s="176">
        <f t="shared" si="21"/>
        <v>0</v>
      </c>
      <c r="J720" s="176">
        <f t="shared" si="22"/>
        <v>0</v>
      </c>
      <c r="K720" s="176">
        <f t="shared" si="23"/>
        <v>0</v>
      </c>
      <c r="L720" s="185">
        <v>2130207</v>
      </c>
    </row>
    <row r="721" spans="1:12" s="170" customFormat="1" ht="20.25" customHeight="1">
      <c r="A721" s="192"/>
      <c r="B721" s="191" t="s">
        <v>926</v>
      </c>
      <c r="C721" s="175">
        <v>0</v>
      </c>
      <c r="D721" s="175">
        <v>2390</v>
      </c>
      <c r="E721" s="175"/>
      <c r="F721" s="175">
        <v>1387</v>
      </c>
      <c r="G721" s="175">
        <v>534</v>
      </c>
      <c r="H721" s="176">
        <f t="shared" si="20"/>
        <v>0</v>
      </c>
      <c r="I721" s="176">
        <f t="shared" si="21"/>
        <v>0.22343096234309623</v>
      </c>
      <c r="J721" s="176">
        <f t="shared" si="22"/>
        <v>0</v>
      </c>
      <c r="K721" s="176">
        <f t="shared" si="23"/>
        <v>0.38500360490266761</v>
      </c>
      <c r="L721" s="185">
        <v>2130209</v>
      </c>
    </row>
    <row r="722" spans="1:12" s="170" customFormat="1" ht="20.25" customHeight="1">
      <c r="A722" s="192"/>
      <c r="B722" s="191" t="s">
        <v>927</v>
      </c>
      <c r="C722" s="175">
        <v>0</v>
      </c>
      <c r="D722" s="175">
        <v>0</v>
      </c>
      <c r="E722" s="175"/>
      <c r="F722" s="175">
        <v>0</v>
      </c>
      <c r="G722" s="175">
        <v>0</v>
      </c>
      <c r="H722" s="176">
        <f t="shared" si="20"/>
        <v>0</v>
      </c>
      <c r="I722" s="176">
        <f t="shared" si="21"/>
        <v>0</v>
      </c>
      <c r="J722" s="176">
        <f t="shared" si="22"/>
        <v>0</v>
      </c>
      <c r="K722" s="176">
        <f t="shared" si="23"/>
        <v>0</v>
      </c>
      <c r="L722" s="185">
        <v>2130211</v>
      </c>
    </row>
    <row r="723" spans="1:12" s="170" customFormat="1" ht="20.25" customHeight="1">
      <c r="A723" s="192"/>
      <c r="B723" s="191" t="s">
        <v>928</v>
      </c>
      <c r="C723" s="175">
        <v>0</v>
      </c>
      <c r="D723" s="175">
        <v>0</v>
      </c>
      <c r="E723" s="175"/>
      <c r="F723" s="175">
        <v>0</v>
      </c>
      <c r="G723" s="175">
        <v>0</v>
      </c>
      <c r="H723" s="176">
        <f t="shared" si="20"/>
        <v>0</v>
      </c>
      <c r="I723" s="176">
        <f t="shared" si="21"/>
        <v>0</v>
      </c>
      <c r="J723" s="176">
        <f t="shared" si="22"/>
        <v>0</v>
      </c>
      <c r="K723" s="176">
        <f t="shared" si="23"/>
        <v>0</v>
      </c>
      <c r="L723" s="185">
        <v>2130212</v>
      </c>
    </row>
    <row r="724" spans="1:12" s="170" customFormat="1" ht="20.25" customHeight="1">
      <c r="A724" s="192"/>
      <c r="B724" s="191" t="s">
        <v>929</v>
      </c>
      <c r="C724" s="175">
        <v>0</v>
      </c>
      <c r="D724" s="175">
        <v>0</v>
      </c>
      <c r="E724" s="175"/>
      <c r="F724" s="175">
        <v>0</v>
      </c>
      <c r="G724" s="175">
        <v>0</v>
      </c>
      <c r="H724" s="176">
        <f t="shared" si="20"/>
        <v>0</v>
      </c>
      <c r="I724" s="176">
        <f t="shared" si="21"/>
        <v>0</v>
      </c>
      <c r="J724" s="176">
        <f t="shared" si="22"/>
        <v>0</v>
      </c>
      <c r="K724" s="176">
        <f t="shared" si="23"/>
        <v>0</v>
      </c>
      <c r="L724" s="185">
        <v>2130213</v>
      </c>
    </row>
    <row r="725" spans="1:12" s="170" customFormat="1" ht="20.25" customHeight="1">
      <c r="A725" s="192"/>
      <c r="B725" s="191" t="s">
        <v>930</v>
      </c>
      <c r="C725" s="175">
        <v>0</v>
      </c>
      <c r="D725" s="175">
        <v>0</v>
      </c>
      <c r="E725" s="175"/>
      <c r="F725" s="175">
        <v>0</v>
      </c>
      <c r="G725" s="175">
        <v>0</v>
      </c>
      <c r="H725" s="176">
        <f t="shared" si="20"/>
        <v>0</v>
      </c>
      <c r="I725" s="176">
        <f t="shared" si="21"/>
        <v>0</v>
      </c>
      <c r="J725" s="176">
        <f t="shared" si="22"/>
        <v>0</v>
      </c>
      <c r="K725" s="176">
        <f t="shared" si="23"/>
        <v>0</v>
      </c>
      <c r="L725" s="185">
        <v>2130217</v>
      </c>
    </row>
    <row r="726" spans="1:12" s="170" customFormat="1" ht="20.25" customHeight="1">
      <c r="A726" s="192"/>
      <c r="B726" s="191" t="s">
        <v>931</v>
      </c>
      <c r="C726" s="175">
        <v>0</v>
      </c>
      <c r="D726" s="175">
        <v>0</v>
      </c>
      <c r="E726" s="175"/>
      <c r="F726" s="175">
        <v>0</v>
      </c>
      <c r="G726" s="175">
        <v>0</v>
      </c>
      <c r="H726" s="176">
        <f t="shared" si="20"/>
        <v>0</v>
      </c>
      <c r="I726" s="176">
        <f t="shared" si="21"/>
        <v>0</v>
      </c>
      <c r="J726" s="176">
        <f t="shared" si="22"/>
        <v>0</v>
      </c>
      <c r="K726" s="176">
        <f t="shared" si="23"/>
        <v>0</v>
      </c>
      <c r="L726" s="185">
        <v>2130220</v>
      </c>
    </row>
    <row r="727" spans="1:12" s="170" customFormat="1" ht="20.25" customHeight="1">
      <c r="A727" s="192"/>
      <c r="B727" s="191" t="s">
        <v>932</v>
      </c>
      <c r="C727" s="175">
        <v>0</v>
      </c>
      <c r="D727" s="175">
        <v>105</v>
      </c>
      <c r="E727" s="175"/>
      <c r="F727" s="175">
        <v>104</v>
      </c>
      <c r="G727" s="175">
        <v>30</v>
      </c>
      <c r="H727" s="176">
        <f t="shared" si="20"/>
        <v>0</v>
      </c>
      <c r="I727" s="176">
        <f t="shared" si="21"/>
        <v>0.2857142857142857</v>
      </c>
      <c r="J727" s="176">
        <f t="shared" si="22"/>
        <v>0</v>
      </c>
      <c r="K727" s="176">
        <f t="shared" si="23"/>
        <v>0.28846153846153844</v>
      </c>
      <c r="L727" s="185">
        <v>2130221</v>
      </c>
    </row>
    <row r="728" spans="1:12" s="170" customFormat="1" ht="20.25" customHeight="1">
      <c r="A728" s="192"/>
      <c r="B728" s="191" t="s">
        <v>933</v>
      </c>
      <c r="C728" s="175">
        <v>0</v>
      </c>
      <c r="D728" s="175">
        <v>0</v>
      </c>
      <c r="E728" s="175"/>
      <c r="F728" s="175">
        <v>0</v>
      </c>
      <c r="G728" s="175">
        <v>0</v>
      </c>
      <c r="H728" s="176">
        <f t="shared" si="20"/>
        <v>0</v>
      </c>
      <c r="I728" s="176">
        <f t="shared" si="21"/>
        <v>0</v>
      </c>
      <c r="J728" s="176">
        <f t="shared" si="22"/>
        <v>0</v>
      </c>
      <c r="K728" s="176">
        <f t="shared" si="23"/>
        <v>0</v>
      </c>
      <c r="L728" s="185">
        <v>2130223</v>
      </c>
    </row>
    <row r="729" spans="1:12" s="170" customFormat="1" ht="20.25" customHeight="1">
      <c r="A729" s="192"/>
      <c r="B729" s="191" t="s">
        <v>934</v>
      </c>
      <c r="C729" s="175">
        <v>0</v>
      </c>
      <c r="D729" s="175">
        <v>0</v>
      </c>
      <c r="E729" s="175"/>
      <c r="F729" s="175">
        <v>0</v>
      </c>
      <c r="G729" s="175">
        <v>0</v>
      </c>
      <c r="H729" s="176">
        <f t="shared" si="20"/>
        <v>0</v>
      </c>
      <c r="I729" s="176">
        <f t="shared" si="21"/>
        <v>0</v>
      </c>
      <c r="J729" s="176">
        <f t="shared" si="22"/>
        <v>0</v>
      </c>
      <c r="K729" s="176">
        <f t="shared" si="23"/>
        <v>0</v>
      </c>
      <c r="L729" s="185">
        <v>2130226</v>
      </c>
    </row>
    <row r="730" spans="1:12" s="170" customFormat="1" ht="20.25" customHeight="1">
      <c r="A730" s="192"/>
      <c r="B730" s="191" t="s">
        <v>935</v>
      </c>
      <c r="C730" s="175">
        <v>0</v>
      </c>
      <c r="D730" s="175">
        <v>0</v>
      </c>
      <c r="E730" s="175"/>
      <c r="F730" s="175">
        <v>0</v>
      </c>
      <c r="G730" s="175">
        <v>0</v>
      </c>
      <c r="H730" s="176">
        <f t="shared" si="20"/>
        <v>0</v>
      </c>
      <c r="I730" s="176">
        <f t="shared" si="21"/>
        <v>0</v>
      </c>
      <c r="J730" s="176">
        <f t="shared" si="22"/>
        <v>0</v>
      </c>
      <c r="K730" s="176">
        <f t="shared" si="23"/>
        <v>0</v>
      </c>
      <c r="L730" s="185">
        <v>2130227</v>
      </c>
    </row>
    <row r="731" spans="1:12" s="170" customFormat="1" ht="20.25" customHeight="1">
      <c r="A731" s="192"/>
      <c r="B731" s="191" t="s">
        <v>936</v>
      </c>
      <c r="C731" s="175">
        <v>0</v>
      </c>
      <c r="D731" s="175">
        <v>180</v>
      </c>
      <c r="E731" s="175"/>
      <c r="F731" s="175">
        <v>178</v>
      </c>
      <c r="G731" s="175">
        <v>299</v>
      </c>
      <c r="H731" s="176">
        <f t="shared" si="20"/>
        <v>0</v>
      </c>
      <c r="I731" s="176">
        <f t="shared" si="21"/>
        <v>1.6611111111111112</v>
      </c>
      <c r="J731" s="176">
        <f t="shared" si="22"/>
        <v>0</v>
      </c>
      <c r="K731" s="176">
        <f t="shared" si="23"/>
        <v>1.6797752808988764</v>
      </c>
      <c r="L731" s="185">
        <v>2130234</v>
      </c>
    </row>
    <row r="732" spans="1:12" s="170" customFormat="1" ht="20.25" customHeight="1">
      <c r="A732" s="192"/>
      <c r="B732" s="191" t="s">
        <v>937</v>
      </c>
      <c r="C732" s="175">
        <v>0</v>
      </c>
      <c r="D732" s="175">
        <v>0</v>
      </c>
      <c r="E732" s="175"/>
      <c r="F732" s="175">
        <v>0</v>
      </c>
      <c r="G732" s="175">
        <v>0</v>
      </c>
      <c r="H732" s="176">
        <f t="shared" si="20"/>
        <v>0</v>
      </c>
      <c r="I732" s="176">
        <f t="shared" si="21"/>
        <v>0</v>
      </c>
      <c r="J732" s="176">
        <f t="shared" si="22"/>
        <v>0</v>
      </c>
      <c r="K732" s="176">
        <f t="shared" si="23"/>
        <v>0</v>
      </c>
      <c r="L732" s="185">
        <v>2130236</v>
      </c>
    </row>
    <row r="733" spans="1:12" s="170" customFormat="1" ht="20.25" customHeight="1">
      <c r="A733" s="192"/>
      <c r="B733" s="191" t="s">
        <v>906</v>
      </c>
      <c r="C733" s="175">
        <v>0</v>
      </c>
      <c r="D733" s="175">
        <v>0</v>
      </c>
      <c r="E733" s="175"/>
      <c r="F733" s="175">
        <v>0</v>
      </c>
      <c r="G733" s="175">
        <v>0</v>
      </c>
      <c r="H733" s="176">
        <f t="shared" si="20"/>
        <v>0</v>
      </c>
      <c r="I733" s="176">
        <f t="shared" si="21"/>
        <v>0</v>
      </c>
      <c r="J733" s="176">
        <f t="shared" si="22"/>
        <v>0</v>
      </c>
      <c r="K733" s="176">
        <f t="shared" si="23"/>
        <v>0</v>
      </c>
      <c r="L733" s="185">
        <v>2130237</v>
      </c>
    </row>
    <row r="734" spans="1:12" s="170" customFormat="1" ht="20.25" customHeight="1">
      <c r="A734" s="192"/>
      <c r="B734" s="191" t="s">
        <v>938</v>
      </c>
      <c r="C734" s="175">
        <v>0</v>
      </c>
      <c r="D734" s="175">
        <v>804</v>
      </c>
      <c r="E734" s="175"/>
      <c r="F734" s="175">
        <v>0</v>
      </c>
      <c r="G734" s="175">
        <v>1459</v>
      </c>
      <c r="H734" s="176">
        <f t="shared" si="20"/>
        <v>0</v>
      </c>
      <c r="I734" s="176">
        <f t="shared" si="21"/>
        <v>1.8146766169154229</v>
      </c>
      <c r="J734" s="176">
        <f t="shared" si="22"/>
        <v>0</v>
      </c>
      <c r="K734" s="176">
        <f t="shared" si="23"/>
        <v>0</v>
      </c>
      <c r="L734" s="185">
        <v>2130299</v>
      </c>
    </row>
    <row r="735" spans="1:12" s="170" customFormat="1" ht="20.25" customHeight="1">
      <c r="A735" s="192"/>
      <c r="B735" s="191" t="s">
        <v>939</v>
      </c>
      <c r="C735" s="175">
        <v>0</v>
      </c>
      <c r="D735" s="175">
        <v>27542</v>
      </c>
      <c r="E735" s="175"/>
      <c r="F735" s="175">
        <v>11875</v>
      </c>
      <c r="G735" s="175">
        <v>13727</v>
      </c>
      <c r="H735" s="176">
        <f t="shared" si="20"/>
        <v>0</v>
      </c>
      <c r="I735" s="176">
        <f t="shared" si="21"/>
        <v>0.4984024399099557</v>
      </c>
      <c r="J735" s="176">
        <f t="shared" si="22"/>
        <v>0</v>
      </c>
      <c r="K735" s="176">
        <f t="shared" si="23"/>
        <v>1.1559578947368421</v>
      </c>
      <c r="L735" s="185">
        <v>21303</v>
      </c>
    </row>
    <row r="736" spans="1:12" s="170" customFormat="1" ht="20.25" customHeight="1">
      <c r="A736" s="192"/>
      <c r="B736" s="191" t="s">
        <v>362</v>
      </c>
      <c r="C736" s="175">
        <v>0</v>
      </c>
      <c r="D736" s="175">
        <v>520</v>
      </c>
      <c r="E736" s="175"/>
      <c r="F736" s="175">
        <v>518</v>
      </c>
      <c r="G736" s="175">
        <v>560</v>
      </c>
      <c r="H736" s="176">
        <f t="shared" si="20"/>
        <v>0</v>
      </c>
      <c r="I736" s="176">
        <f t="shared" si="21"/>
        <v>1.0769230769230769</v>
      </c>
      <c r="J736" s="176">
        <f t="shared" si="22"/>
        <v>0</v>
      </c>
      <c r="K736" s="176">
        <f t="shared" si="23"/>
        <v>1.0810810810810811</v>
      </c>
      <c r="L736" s="185">
        <v>2130301</v>
      </c>
    </row>
    <row r="737" spans="1:12" s="170" customFormat="1" ht="20.25" customHeight="1">
      <c r="A737" s="192"/>
      <c r="B737" s="191" t="s">
        <v>363</v>
      </c>
      <c r="C737" s="175">
        <v>0</v>
      </c>
      <c r="D737" s="175">
        <v>80</v>
      </c>
      <c r="E737" s="175"/>
      <c r="F737" s="175">
        <v>10</v>
      </c>
      <c r="G737" s="175">
        <v>34</v>
      </c>
      <c r="H737" s="176">
        <f t="shared" si="20"/>
        <v>0</v>
      </c>
      <c r="I737" s="176">
        <f t="shared" si="21"/>
        <v>0.42499999999999999</v>
      </c>
      <c r="J737" s="176">
        <f t="shared" si="22"/>
        <v>0</v>
      </c>
      <c r="K737" s="176">
        <f t="shared" si="23"/>
        <v>3.4</v>
      </c>
      <c r="L737" s="185">
        <v>2130302</v>
      </c>
    </row>
    <row r="738" spans="1:12" s="170" customFormat="1" ht="20.25" customHeight="1">
      <c r="A738" s="192"/>
      <c r="B738" s="191" t="s">
        <v>364</v>
      </c>
      <c r="C738" s="175">
        <v>0</v>
      </c>
      <c r="D738" s="175">
        <v>0</v>
      </c>
      <c r="E738" s="175"/>
      <c r="F738" s="175">
        <v>0</v>
      </c>
      <c r="G738" s="175">
        <v>0</v>
      </c>
      <c r="H738" s="176">
        <f t="shared" si="20"/>
        <v>0</v>
      </c>
      <c r="I738" s="176">
        <f t="shared" si="21"/>
        <v>0</v>
      </c>
      <c r="J738" s="176">
        <f t="shared" si="22"/>
        <v>0</v>
      </c>
      <c r="K738" s="176">
        <f t="shared" si="23"/>
        <v>0</v>
      </c>
      <c r="L738" s="185">
        <v>2130303</v>
      </c>
    </row>
    <row r="739" spans="1:12" s="170" customFormat="1" ht="20.25" customHeight="1">
      <c r="A739" s="192"/>
      <c r="B739" s="191" t="s">
        <v>940</v>
      </c>
      <c r="C739" s="175">
        <v>0</v>
      </c>
      <c r="D739" s="175">
        <v>0</v>
      </c>
      <c r="E739" s="175"/>
      <c r="F739" s="175">
        <v>0</v>
      </c>
      <c r="G739" s="175">
        <v>0</v>
      </c>
      <c r="H739" s="176">
        <f t="shared" si="20"/>
        <v>0</v>
      </c>
      <c r="I739" s="176">
        <f t="shared" si="21"/>
        <v>0</v>
      </c>
      <c r="J739" s="176">
        <f t="shared" si="22"/>
        <v>0</v>
      </c>
      <c r="K739" s="176">
        <f t="shared" si="23"/>
        <v>0</v>
      </c>
      <c r="L739" s="185">
        <v>2130304</v>
      </c>
    </row>
    <row r="740" spans="1:12" s="170" customFormat="1" ht="20.25" customHeight="1">
      <c r="A740" s="192"/>
      <c r="B740" s="191" t="s">
        <v>941</v>
      </c>
      <c r="C740" s="175">
        <v>0</v>
      </c>
      <c r="D740" s="175">
        <v>20765</v>
      </c>
      <c r="E740" s="175"/>
      <c r="F740" s="175">
        <v>10075</v>
      </c>
      <c r="G740" s="175">
        <v>11825</v>
      </c>
      <c r="H740" s="176">
        <f t="shared" si="20"/>
        <v>0</v>
      </c>
      <c r="I740" s="176">
        <f t="shared" si="21"/>
        <v>0.56946785456296656</v>
      </c>
      <c r="J740" s="176">
        <f t="shared" si="22"/>
        <v>0</v>
      </c>
      <c r="K740" s="176">
        <f t="shared" si="23"/>
        <v>1.1736972704714641</v>
      </c>
      <c r="L740" s="185">
        <v>2130305</v>
      </c>
    </row>
    <row r="741" spans="1:12" s="170" customFormat="1" ht="20.25" customHeight="1">
      <c r="A741" s="192"/>
      <c r="B741" s="191" t="s">
        <v>942</v>
      </c>
      <c r="C741" s="175">
        <v>0</v>
      </c>
      <c r="D741" s="175">
        <v>1235</v>
      </c>
      <c r="E741" s="175"/>
      <c r="F741" s="175">
        <v>334</v>
      </c>
      <c r="G741" s="175">
        <v>317</v>
      </c>
      <c r="H741" s="176">
        <f t="shared" si="20"/>
        <v>0</v>
      </c>
      <c r="I741" s="176">
        <f t="shared" si="21"/>
        <v>0.25668016194331983</v>
      </c>
      <c r="J741" s="176">
        <f t="shared" si="22"/>
        <v>0</v>
      </c>
      <c r="K741" s="176">
        <f t="shared" si="23"/>
        <v>0.94910179640718562</v>
      </c>
      <c r="L741" s="185">
        <v>2130306</v>
      </c>
    </row>
    <row r="742" spans="1:12" s="170" customFormat="1" ht="20.25" customHeight="1">
      <c r="A742" s="192"/>
      <c r="B742" s="191" t="s">
        <v>943</v>
      </c>
      <c r="C742" s="175">
        <v>0</v>
      </c>
      <c r="D742" s="175">
        <v>0</v>
      </c>
      <c r="E742" s="175"/>
      <c r="F742" s="175">
        <v>0</v>
      </c>
      <c r="G742" s="175">
        <v>0</v>
      </c>
      <c r="H742" s="176">
        <f t="shared" si="20"/>
        <v>0</v>
      </c>
      <c r="I742" s="176">
        <f t="shared" si="21"/>
        <v>0</v>
      </c>
      <c r="J742" s="176">
        <f t="shared" si="22"/>
        <v>0</v>
      </c>
      <c r="K742" s="176">
        <f t="shared" si="23"/>
        <v>0</v>
      </c>
      <c r="L742" s="185">
        <v>2130307</v>
      </c>
    </row>
    <row r="743" spans="1:12" s="170" customFormat="1" ht="20.25" customHeight="1">
      <c r="A743" s="192"/>
      <c r="B743" s="191" t="s">
        <v>944</v>
      </c>
      <c r="C743" s="175">
        <v>0</v>
      </c>
      <c r="D743" s="175">
        <v>60</v>
      </c>
      <c r="E743" s="175"/>
      <c r="F743" s="175">
        <v>60</v>
      </c>
      <c r="G743" s="175">
        <v>50</v>
      </c>
      <c r="H743" s="176">
        <f t="shared" si="20"/>
        <v>0</v>
      </c>
      <c r="I743" s="176">
        <f t="shared" si="21"/>
        <v>0.83333333333333337</v>
      </c>
      <c r="J743" s="176">
        <f t="shared" si="22"/>
        <v>0</v>
      </c>
      <c r="K743" s="176">
        <f t="shared" si="23"/>
        <v>0.83333333333333337</v>
      </c>
      <c r="L743" s="185">
        <v>2130308</v>
      </c>
    </row>
    <row r="744" spans="1:12" s="170" customFormat="1" ht="20.25" customHeight="1">
      <c r="A744" s="192"/>
      <c r="B744" s="191" t="s">
        <v>945</v>
      </c>
      <c r="C744" s="175">
        <v>0</v>
      </c>
      <c r="D744" s="175">
        <v>0</v>
      </c>
      <c r="E744" s="175"/>
      <c r="F744" s="175">
        <v>0</v>
      </c>
      <c r="G744" s="175">
        <v>0</v>
      </c>
      <c r="H744" s="176">
        <f t="shared" si="20"/>
        <v>0</v>
      </c>
      <c r="I744" s="176">
        <f t="shared" si="21"/>
        <v>0</v>
      </c>
      <c r="J744" s="176">
        <f t="shared" si="22"/>
        <v>0</v>
      </c>
      <c r="K744" s="176">
        <f t="shared" si="23"/>
        <v>0</v>
      </c>
      <c r="L744" s="185">
        <v>2130309</v>
      </c>
    </row>
    <row r="745" spans="1:12" s="170" customFormat="1" ht="20.25" customHeight="1">
      <c r="A745" s="192"/>
      <c r="B745" s="191" t="s">
        <v>946</v>
      </c>
      <c r="C745" s="175">
        <v>0</v>
      </c>
      <c r="D745" s="175">
        <v>2</v>
      </c>
      <c r="E745" s="175"/>
      <c r="F745" s="175">
        <v>2</v>
      </c>
      <c r="G745" s="175">
        <v>0</v>
      </c>
      <c r="H745" s="176">
        <f t="shared" si="20"/>
        <v>0</v>
      </c>
      <c r="I745" s="176">
        <f t="shared" si="21"/>
        <v>0</v>
      </c>
      <c r="J745" s="176">
        <f t="shared" si="22"/>
        <v>0</v>
      </c>
      <c r="K745" s="176">
        <f t="shared" si="23"/>
        <v>0</v>
      </c>
      <c r="L745" s="185">
        <v>2130310</v>
      </c>
    </row>
    <row r="746" spans="1:12" s="170" customFormat="1" ht="20.25" customHeight="1">
      <c r="A746" s="192"/>
      <c r="B746" s="191" t="s">
        <v>947</v>
      </c>
      <c r="C746" s="175">
        <v>0</v>
      </c>
      <c r="D746" s="175">
        <v>25</v>
      </c>
      <c r="E746" s="175"/>
      <c r="F746" s="175">
        <v>25</v>
      </c>
      <c r="G746" s="175">
        <v>0</v>
      </c>
      <c r="H746" s="176">
        <f t="shared" si="20"/>
        <v>0</v>
      </c>
      <c r="I746" s="176">
        <f t="shared" si="21"/>
        <v>0</v>
      </c>
      <c r="J746" s="176">
        <f t="shared" si="22"/>
        <v>0</v>
      </c>
      <c r="K746" s="176">
        <f t="shared" si="23"/>
        <v>0</v>
      </c>
      <c r="L746" s="185">
        <v>2130311</v>
      </c>
    </row>
    <row r="747" spans="1:12" s="170" customFormat="1" ht="20.25" customHeight="1">
      <c r="A747" s="192"/>
      <c r="B747" s="191" t="s">
        <v>948</v>
      </c>
      <c r="C747" s="175">
        <v>0</v>
      </c>
      <c r="D747" s="175">
        <v>0</v>
      </c>
      <c r="E747" s="175"/>
      <c r="F747" s="175">
        <v>0</v>
      </c>
      <c r="G747" s="175">
        <v>0</v>
      </c>
      <c r="H747" s="176">
        <f t="shared" si="20"/>
        <v>0</v>
      </c>
      <c r="I747" s="176">
        <f t="shared" si="21"/>
        <v>0</v>
      </c>
      <c r="J747" s="176">
        <f t="shared" si="22"/>
        <v>0</v>
      </c>
      <c r="K747" s="176">
        <f t="shared" si="23"/>
        <v>0</v>
      </c>
      <c r="L747" s="185">
        <v>2130312</v>
      </c>
    </row>
    <row r="748" spans="1:12" s="170" customFormat="1" ht="20.25" customHeight="1">
      <c r="A748" s="192"/>
      <c r="B748" s="191" t="s">
        <v>949</v>
      </c>
      <c r="C748" s="175">
        <v>0</v>
      </c>
      <c r="D748" s="175">
        <v>0</v>
      </c>
      <c r="E748" s="175"/>
      <c r="F748" s="175">
        <v>0</v>
      </c>
      <c r="G748" s="175">
        <v>0</v>
      </c>
      <c r="H748" s="176">
        <f t="shared" si="20"/>
        <v>0</v>
      </c>
      <c r="I748" s="176">
        <f t="shared" si="21"/>
        <v>0</v>
      </c>
      <c r="J748" s="176">
        <f t="shared" si="22"/>
        <v>0</v>
      </c>
      <c r="K748" s="176">
        <f t="shared" si="23"/>
        <v>0</v>
      </c>
      <c r="L748" s="185">
        <v>2130313</v>
      </c>
    </row>
    <row r="749" spans="1:12" s="170" customFormat="1" ht="20.25" customHeight="1">
      <c r="A749" s="192"/>
      <c r="B749" s="191" t="s">
        <v>950</v>
      </c>
      <c r="C749" s="175">
        <v>0</v>
      </c>
      <c r="D749" s="175">
        <v>55</v>
      </c>
      <c r="E749" s="175"/>
      <c r="F749" s="175">
        <v>53</v>
      </c>
      <c r="G749" s="175">
        <v>95</v>
      </c>
      <c r="H749" s="176">
        <f t="shared" si="20"/>
        <v>0</v>
      </c>
      <c r="I749" s="176">
        <f t="shared" si="21"/>
        <v>1.7272727272727273</v>
      </c>
      <c r="J749" s="176">
        <f t="shared" si="22"/>
        <v>0</v>
      </c>
      <c r="K749" s="176">
        <f t="shared" si="23"/>
        <v>1.7924528301886793</v>
      </c>
      <c r="L749" s="185">
        <v>2130314</v>
      </c>
    </row>
    <row r="750" spans="1:12" s="170" customFormat="1" ht="20.25" customHeight="1">
      <c r="A750" s="192"/>
      <c r="B750" s="191" t="s">
        <v>951</v>
      </c>
      <c r="C750" s="175">
        <v>0</v>
      </c>
      <c r="D750" s="175">
        <v>130</v>
      </c>
      <c r="E750" s="175"/>
      <c r="F750" s="175">
        <v>130</v>
      </c>
      <c r="G750" s="175">
        <v>221</v>
      </c>
      <c r="H750" s="176">
        <f t="shared" si="20"/>
        <v>0</v>
      </c>
      <c r="I750" s="176">
        <f t="shared" si="21"/>
        <v>1.7</v>
      </c>
      <c r="J750" s="176">
        <f t="shared" si="22"/>
        <v>0</v>
      </c>
      <c r="K750" s="176">
        <f t="shared" si="23"/>
        <v>1.7</v>
      </c>
      <c r="L750" s="185">
        <v>2130315</v>
      </c>
    </row>
    <row r="751" spans="1:12" s="170" customFormat="1" ht="20.25" customHeight="1">
      <c r="A751" s="192"/>
      <c r="B751" s="191" t="s">
        <v>952</v>
      </c>
      <c r="C751" s="175">
        <v>0</v>
      </c>
      <c r="D751" s="175">
        <v>0</v>
      </c>
      <c r="E751" s="175"/>
      <c r="F751" s="175">
        <v>0</v>
      </c>
      <c r="G751" s="175">
        <v>82</v>
      </c>
      <c r="H751" s="176">
        <f t="shared" si="20"/>
        <v>0</v>
      </c>
      <c r="I751" s="176">
        <f t="shared" si="21"/>
        <v>0</v>
      </c>
      <c r="J751" s="176">
        <f t="shared" si="22"/>
        <v>0</v>
      </c>
      <c r="K751" s="176">
        <f t="shared" si="23"/>
        <v>0</v>
      </c>
      <c r="L751" s="185">
        <v>2130316</v>
      </c>
    </row>
    <row r="752" spans="1:12" s="170" customFormat="1" ht="20.25" customHeight="1">
      <c r="A752" s="192"/>
      <c r="B752" s="191" t="s">
        <v>953</v>
      </c>
      <c r="C752" s="175">
        <v>0</v>
      </c>
      <c r="D752" s="175">
        <v>450</v>
      </c>
      <c r="E752" s="175"/>
      <c r="F752" s="175">
        <v>449</v>
      </c>
      <c r="G752" s="175">
        <v>455</v>
      </c>
      <c r="H752" s="176">
        <f t="shared" si="20"/>
        <v>0</v>
      </c>
      <c r="I752" s="176">
        <f t="shared" si="21"/>
        <v>1.0111111111111111</v>
      </c>
      <c r="J752" s="176">
        <f t="shared" si="22"/>
        <v>0</v>
      </c>
      <c r="K752" s="176">
        <f t="shared" si="23"/>
        <v>1.0133630289532294</v>
      </c>
      <c r="L752" s="185">
        <v>2130317</v>
      </c>
    </row>
    <row r="753" spans="1:12" s="170" customFormat="1" ht="20.25" customHeight="1">
      <c r="A753" s="192"/>
      <c r="B753" s="191" t="s">
        <v>954</v>
      </c>
      <c r="C753" s="175">
        <v>0</v>
      </c>
      <c r="D753" s="175">
        <v>0</v>
      </c>
      <c r="E753" s="175"/>
      <c r="F753" s="175">
        <v>0</v>
      </c>
      <c r="G753" s="175">
        <v>0</v>
      </c>
      <c r="H753" s="176">
        <f t="shared" si="20"/>
        <v>0</v>
      </c>
      <c r="I753" s="176">
        <f t="shared" si="21"/>
        <v>0</v>
      </c>
      <c r="J753" s="176">
        <f t="shared" si="22"/>
        <v>0</v>
      </c>
      <c r="K753" s="176">
        <f t="shared" si="23"/>
        <v>0</v>
      </c>
      <c r="L753" s="185">
        <v>2130318</v>
      </c>
    </row>
    <row r="754" spans="1:12" s="170" customFormat="1" ht="20.25" customHeight="1">
      <c r="A754" s="192"/>
      <c r="B754" s="191" t="s">
        <v>955</v>
      </c>
      <c r="C754" s="175">
        <v>0</v>
      </c>
      <c r="D754" s="175">
        <v>150</v>
      </c>
      <c r="E754" s="175"/>
      <c r="F754" s="175">
        <v>150</v>
      </c>
      <c r="G754" s="175">
        <v>0</v>
      </c>
      <c r="H754" s="176">
        <f t="shared" si="20"/>
        <v>0</v>
      </c>
      <c r="I754" s="176">
        <f t="shared" si="21"/>
        <v>0</v>
      </c>
      <c r="J754" s="176">
        <f t="shared" si="22"/>
        <v>0</v>
      </c>
      <c r="K754" s="176">
        <f t="shared" si="23"/>
        <v>0</v>
      </c>
      <c r="L754" s="185">
        <v>2130319</v>
      </c>
    </row>
    <row r="755" spans="1:12" s="170" customFormat="1" ht="20.25" customHeight="1">
      <c r="A755" s="192"/>
      <c r="B755" s="191" t="s">
        <v>956</v>
      </c>
      <c r="C755" s="175">
        <v>0</v>
      </c>
      <c r="D755" s="175">
        <v>0</v>
      </c>
      <c r="E755" s="175"/>
      <c r="F755" s="175">
        <v>0</v>
      </c>
      <c r="G755" s="175">
        <v>0</v>
      </c>
      <c r="H755" s="176">
        <f t="shared" si="20"/>
        <v>0</v>
      </c>
      <c r="I755" s="176">
        <f t="shared" si="21"/>
        <v>0</v>
      </c>
      <c r="J755" s="176">
        <f t="shared" si="22"/>
        <v>0</v>
      </c>
      <c r="K755" s="176">
        <f t="shared" si="23"/>
        <v>0</v>
      </c>
      <c r="L755" s="185">
        <v>2130321</v>
      </c>
    </row>
    <row r="756" spans="1:12" s="170" customFormat="1" ht="20.25" customHeight="1">
      <c r="A756" s="192"/>
      <c r="B756" s="191" t="s">
        <v>957</v>
      </c>
      <c r="C756" s="175">
        <v>0</v>
      </c>
      <c r="D756" s="175">
        <v>0</v>
      </c>
      <c r="E756" s="175"/>
      <c r="F756" s="175">
        <v>0</v>
      </c>
      <c r="G756" s="175">
        <v>0</v>
      </c>
      <c r="H756" s="176">
        <f t="shared" si="20"/>
        <v>0</v>
      </c>
      <c r="I756" s="176">
        <f t="shared" si="21"/>
        <v>0</v>
      </c>
      <c r="J756" s="176">
        <f t="shared" si="22"/>
        <v>0</v>
      </c>
      <c r="K756" s="176">
        <f t="shared" si="23"/>
        <v>0</v>
      </c>
      <c r="L756" s="185">
        <v>2130322</v>
      </c>
    </row>
    <row r="757" spans="1:12" s="170" customFormat="1" ht="20.25" customHeight="1">
      <c r="A757" s="192"/>
      <c r="B757" s="191" t="s">
        <v>933</v>
      </c>
      <c r="C757" s="175">
        <v>0</v>
      </c>
      <c r="D757" s="175">
        <v>0</v>
      </c>
      <c r="E757" s="175"/>
      <c r="F757" s="175">
        <v>0</v>
      </c>
      <c r="G757" s="175">
        <v>0</v>
      </c>
      <c r="H757" s="176">
        <f t="shared" si="20"/>
        <v>0</v>
      </c>
      <c r="I757" s="176">
        <f t="shared" si="21"/>
        <v>0</v>
      </c>
      <c r="J757" s="176">
        <f t="shared" si="22"/>
        <v>0</v>
      </c>
      <c r="K757" s="176">
        <f t="shared" si="23"/>
        <v>0</v>
      </c>
      <c r="L757" s="185">
        <v>2130333</v>
      </c>
    </row>
    <row r="758" spans="1:12" s="170" customFormat="1" ht="20.25" customHeight="1">
      <c r="A758" s="192"/>
      <c r="B758" s="191" t="s">
        <v>958</v>
      </c>
      <c r="C758" s="175">
        <v>0</v>
      </c>
      <c r="D758" s="175">
        <v>0</v>
      </c>
      <c r="E758" s="175"/>
      <c r="F758" s="175">
        <v>0</v>
      </c>
      <c r="G758" s="175">
        <v>0</v>
      </c>
      <c r="H758" s="176">
        <f t="shared" si="20"/>
        <v>0</v>
      </c>
      <c r="I758" s="176">
        <f t="shared" si="21"/>
        <v>0</v>
      </c>
      <c r="J758" s="176">
        <f t="shared" si="22"/>
        <v>0</v>
      </c>
      <c r="K758" s="176">
        <f t="shared" si="23"/>
        <v>0</v>
      </c>
      <c r="L758" s="185">
        <v>2130334</v>
      </c>
    </row>
    <row r="759" spans="1:12" s="170" customFormat="1" ht="20.25" customHeight="1">
      <c r="A759" s="192"/>
      <c r="B759" s="191" t="s">
        <v>959</v>
      </c>
      <c r="C759" s="175">
        <v>0</v>
      </c>
      <c r="D759" s="175">
        <v>2070</v>
      </c>
      <c r="E759" s="175"/>
      <c r="F759" s="175">
        <v>69</v>
      </c>
      <c r="G759" s="175">
        <v>88</v>
      </c>
      <c r="H759" s="176">
        <f t="shared" si="20"/>
        <v>0</v>
      </c>
      <c r="I759" s="176">
        <f t="shared" si="21"/>
        <v>4.2512077294685993E-2</v>
      </c>
      <c r="J759" s="176">
        <f t="shared" si="22"/>
        <v>0</v>
      </c>
      <c r="K759" s="176">
        <f t="shared" si="23"/>
        <v>1.2753623188405796</v>
      </c>
      <c r="L759" s="185">
        <v>2130335</v>
      </c>
    </row>
    <row r="760" spans="1:12" s="170" customFormat="1" ht="20.25" customHeight="1">
      <c r="A760" s="192"/>
      <c r="B760" s="191" t="s">
        <v>960</v>
      </c>
      <c r="C760" s="175">
        <v>0</v>
      </c>
      <c r="D760" s="175">
        <v>0</v>
      </c>
      <c r="E760" s="175"/>
      <c r="F760" s="175">
        <v>0</v>
      </c>
      <c r="G760" s="175">
        <v>0</v>
      </c>
      <c r="H760" s="176">
        <f t="shared" si="20"/>
        <v>0</v>
      </c>
      <c r="I760" s="176">
        <f t="shared" si="21"/>
        <v>0</v>
      </c>
      <c r="J760" s="176">
        <f t="shared" si="22"/>
        <v>0</v>
      </c>
      <c r="K760" s="176">
        <f t="shared" si="23"/>
        <v>0</v>
      </c>
      <c r="L760" s="185">
        <v>2130336</v>
      </c>
    </row>
    <row r="761" spans="1:12" s="170" customFormat="1" ht="20.25" customHeight="1">
      <c r="A761" s="192"/>
      <c r="B761" s="191" t="s">
        <v>961</v>
      </c>
      <c r="C761" s="175">
        <v>0</v>
      </c>
      <c r="D761" s="175">
        <v>0</v>
      </c>
      <c r="E761" s="175"/>
      <c r="F761" s="175">
        <v>0</v>
      </c>
      <c r="G761" s="175">
        <v>0</v>
      </c>
      <c r="H761" s="176">
        <f t="shared" si="20"/>
        <v>0</v>
      </c>
      <c r="I761" s="176">
        <f t="shared" si="21"/>
        <v>0</v>
      </c>
      <c r="J761" s="176">
        <f t="shared" si="22"/>
        <v>0</v>
      </c>
      <c r="K761" s="176">
        <f t="shared" si="23"/>
        <v>0</v>
      </c>
      <c r="L761" s="185">
        <v>2130337</v>
      </c>
    </row>
    <row r="762" spans="1:12" s="170" customFormat="1" ht="20.25" customHeight="1">
      <c r="A762" s="192"/>
      <c r="B762" s="191" t="s">
        <v>962</v>
      </c>
      <c r="C762" s="175">
        <v>0</v>
      </c>
      <c r="D762" s="175">
        <v>2000</v>
      </c>
      <c r="E762" s="175"/>
      <c r="F762" s="175">
        <v>0</v>
      </c>
      <c r="G762" s="175">
        <v>0</v>
      </c>
      <c r="H762" s="176">
        <f t="shared" si="20"/>
        <v>0</v>
      </c>
      <c r="I762" s="176">
        <f t="shared" si="21"/>
        <v>0</v>
      </c>
      <c r="J762" s="176">
        <f t="shared" si="22"/>
        <v>0</v>
      </c>
      <c r="K762" s="176">
        <f t="shared" si="23"/>
        <v>0</v>
      </c>
      <c r="L762" s="185">
        <v>2130399</v>
      </c>
    </row>
    <row r="763" spans="1:12" s="170" customFormat="1" ht="20.25" customHeight="1">
      <c r="A763" s="192"/>
      <c r="B763" s="191" t="s">
        <v>963</v>
      </c>
      <c r="C763" s="175">
        <v>0</v>
      </c>
      <c r="D763" s="175">
        <v>282</v>
      </c>
      <c r="E763" s="175"/>
      <c r="F763" s="175">
        <v>10933</v>
      </c>
      <c r="G763" s="175">
        <v>15643</v>
      </c>
      <c r="H763" s="176">
        <f t="shared" si="20"/>
        <v>0</v>
      </c>
      <c r="I763" s="176">
        <f t="shared" si="21"/>
        <v>55.471631205673759</v>
      </c>
      <c r="J763" s="176">
        <f t="shared" si="22"/>
        <v>0</v>
      </c>
      <c r="K763" s="176">
        <f t="shared" si="23"/>
        <v>1.430805817250526</v>
      </c>
      <c r="L763" s="185">
        <v>21305</v>
      </c>
    </row>
    <row r="764" spans="1:12" s="170" customFormat="1" ht="20.25" customHeight="1">
      <c r="A764" s="192"/>
      <c r="B764" s="191" t="s">
        <v>362</v>
      </c>
      <c r="C764" s="175">
        <v>0</v>
      </c>
      <c r="D764" s="175"/>
      <c r="E764" s="175"/>
      <c r="F764" s="175">
        <v>529</v>
      </c>
      <c r="G764" s="175">
        <v>267</v>
      </c>
      <c r="H764" s="176">
        <f t="shared" si="20"/>
        <v>0</v>
      </c>
      <c r="I764" s="176">
        <f t="shared" si="21"/>
        <v>0</v>
      </c>
      <c r="J764" s="176">
        <f t="shared" si="22"/>
        <v>0</v>
      </c>
      <c r="K764" s="176">
        <f t="shared" si="23"/>
        <v>0.50472589792060496</v>
      </c>
      <c r="L764" s="185">
        <v>2130501</v>
      </c>
    </row>
    <row r="765" spans="1:12" s="170" customFormat="1" ht="20.25" customHeight="1">
      <c r="A765" s="192"/>
      <c r="B765" s="191" t="s">
        <v>363</v>
      </c>
      <c r="C765" s="175">
        <v>0</v>
      </c>
      <c r="D765" s="175"/>
      <c r="E765" s="175"/>
      <c r="F765" s="175">
        <v>90</v>
      </c>
      <c r="G765" s="175">
        <v>85</v>
      </c>
      <c r="H765" s="176">
        <f t="shared" si="20"/>
        <v>0</v>
      </c>
      <c r="I765" s="176">
        <f t="shared" si="21"/>
        <v>0</v>
      </c>
      <c r="J765" s="176">
        <f t="shared" si="22"/>
        <v>0</v>
      </c>
      <c r="K765" s="176">
        <f t="shared" si="23"/>
        <v>0.94444444444444442</v>
      </c>
      <c r="L765" s="185">
        <v>2130502</v>
      </c>
    </row>
    <row r="766" spans="1:12" s="170" customFormat="1" ht="20.25" customHeight="1">
      <c r="A766" s="192"/>
      <c r="B766" s="191" t="s">
        <v>364</v>
      </c>
      <c r="C766" s="175">
        <v>0</v>
      </c>
      <c r="D766" s="175"/>
      <c r="E766" s="175"/>
      <c r="F766" s="175">
        <v>0</v>
      </c>
      <c r="G766" s="175">
        <v>0</v>
      </c>
      <c r="H766" s="176">
        <f t="shared" si="20"/>
        <v>0</v>
      </c>
      <c r="I766" s="176">
        <f t="shared" si="21"/>
        <v>0</v>
      </c>
      <c r="J766" s="176">
        <f t="shared" si="22"/>
        <v>0</v>
      </c>
      <c r="K766" s="176">
        <f t="shared" si="23"/>
        <v>0</v>
      </c>
      <c r="L766" s="185">
        <v>2130503</v>
      </c>
    </row>
    <row r="767" spans="1:12" s="170" customFormat="1" ht="20.25" customHeight="1">
      <c r="A767" s="192"/>
      <c r="B767" s="191" t="s">
        <v>964</v>
      </c>
      <c r="C767" s="175">
        <v>0</v>
      </c>
      <c r="D767" s="175">
        <v>280</v>
      </c>
      <c r="E767" s="175"/>
      <c r="F767" s="175">
        <v>3487</v>
      </c>
      <c r="G767" s="175">
        <v>4882</v>
      </c>
      <c r="H767" s="176">
        <f t="shared" si="20"/>
        <v>0</v>
      </c>
      <c r="I767" s="176">
        <f t="shared" si="21"/>
        <v>17.435714285714287</v>
      </c>
      <c r="J767" s="176">
        <f t="shared" si="22"/>
        <v>0</v>
      </c>
      <c r="K767" s="176">
        <f t="shared" si="23"/>
        <v>1.400057355893318</v>
      </c>
      <c r="L767" s="185">
        <v>2130504</v>
      </c>
    </row>
    <row r="768" spans="1:12" s="170" customFormat="1" ht="20.25" customHeight="1">
      <c r="A768" s="192"/>
      <c r="B768" s="191" t="s">
        <v>965</v>
      </c>
      <c r="C768" s="175">
        <v>0</v>
      </c>
      <c r="D768" s="175"/>
      <c r="E768" s="175"/>
      <c r="F768" s="175">
        <v>5577</v>
      </c>
      <c r="G768" s="175">
        <v>8609</v>
      </c>
      <c r="H768" s="176">
        <f t="shared" si="20"/>
        <v>0</v>
      </c>
      <c r="I768" s="176">
        <f t="shared" si="21"/>
        <v>0</v>
      </c>
      <c r="J768" s="176">
        <f t="shared" si="22"/>
        <v>0</v>
      </c>
      <c r="K768" s="176">
        <f t="shared" si="23"/>
        <v>1.5436614667383899</v>
      </c>
      <c r="L768" s="185">
        <v>2130505</v>
      </c>
    </row>
    <row r="769" spans="1:12" s="170" customFormat="1" ht="20.25" customHeight="1">
      <c r="A769" s="192"/>
      <c r="B769" s="191" t="s">
        <v>966</v>
      </c>
      <c r="C769" s="175">
        <v>0</v>
      </c>
      <c r="D769" s="175"/>
      <c r="E769" s="175"/>
      <c r="F769" s="175">
        <v>509</v>
      </c>
      <c r="G769" s="175">
        <v>372</v>
      </c>
      <c r="H769" s="176">
        <f t="shared" si="20"/>
        <v>0</v>
      </c>
      <c r="I769" s="176">
        <f t="shared" si="21"/>
        <v>0</v>
      </c>
      <c r="J769" s="176">
        <f t="shared" si="22"/>
        <v>0</v>
      </c>
      <c r="K769" s="176">
        <f t="shared" si="23"/>
        <v>0.73084479371316302</v>
      </c>
      <c r="L769" s="185">
        <v>2130506</v>
      </c>
    </row>
    <row r="770" spans="1:12" s="170" customFormat="1" ht="20.25" customHeight="1">
      <c r="A770" s="192"/>
      <c r="B770" s="191" t="s">
        <v>967</v>
      </c>
      <c r="C770" s="175">
        <v>0</v>
      </c>
      <c r="D770" s="175"/>
      <c r="E770" s="175"/>
      <c r="F770" s="175">
        <v>653</v>
      </c>
      <c r="G770" s="175">
        <v>677</v>
      </c>
      <c r="H770" s="176">
        <f t="shared" ref="H770:H1024" si="24">IF(C770=0,0,G770/C770)</f>
        <v>0</v>
      </c>
      <c r="I770" s="176">
        <f t="shared" ref="I770:I1024" si="25">IF(D770=0,0,G770/D770)</f>
        <v>0</v>
      </c>
      <c r="J770" s="176">
        <f t="shared" ref="J770:J1024" si="26">IF(E770=0,0,G770/E770)</f>
        <v>0</v>
      </c>
      <c r="K770" s="176">
        <f t="shared" ref="K770:K1024" si="27">IF(F770=0,0,G770/F770)</f>
        <v>1.0367534456355283</v>
      </c>
      <c r="L770" s="185">
        <v>2130507</v>
      </c>
    </row>
    <row r="771" spans="1:12" s="170" customFormat="1" ht="20.25" customHeight="1">
      <c r="A771" s="192"/>
      <c r="B771" s="191" t="s">
        <v>968</v>
      </c>
      <c r="C771" s="175">
        <v>0</v>
      </c>
      <c r="D771" s="175"/>
      <c r="E771" s="175"/>
      <c r="F771" s="175">
        <v>0</v>
      </c>
      <c r="G771" s="175">
        <v>0</v>
      </c>
      <c r="H771" s="176">
        <f t="shared" si="24"/>
        <v>0</v>
      </c>
      <c r="I771" s="176">
        <f t="shared" si="25"/>
        <v>0</v>
      </c>
      <c r="J771" s="176">
        <f t="shared" si="26"/>
        <v>0</v>
      </c>
      <c r="K771" s="176">
        <f t="shared" si="27"/>
        <v>0</v>
      </c>
      <c r="L771" s="185">
        <v>2130508</v>
      </c>
    </row>
    <row r="772" spans="1:12" s="170" customFormat="1" ht="20.25" customHeight="1">
      <c r="A772" s="192"/>
      <c r="B772" s="191" t="s">
        <v>371</v>
      </c>
      <c r="C772" s="175">
        <v>0</v>
      </c>
      <c r="D772" s="175"/>
      <c r="E772" s="175"/>
      <c r="F772" s="175">
        <v>0</v>
      </c>
      <c r="G772" s="175">
        <v>0</v>
      </c>
      <c r="H772" s="176">
        <f t="shared" si="24"/>
        <v>0</v>
      </c>
      <c r="I772" s="176">
        <f t="shared" si="25"/>
        <v>0</v>
      </c>
      <c r="J772" s="176">
        <f t="shared" si="26"/>
        <v>0</v>
      </c>
      <c r="K772" s="176">
        <f t="shared" si="27"/>
        <v>0</v>
      </c>
      <c r="L772" s="185">
        <v>2130550</v>
      </c>
    </row>
    <row r="773" spans="1:12" s="170" customFormat="1" ht="20.25" customHeight="1">
      <c r="A773" s="192"/>
      <c r="B773" s="191" t="s">
        <v>969</v>
      </c>
      <c r="C773" s="175">
        <v>0</v>
      </c>
      <c r="D773" s="175">
        <v>2</v>
      </c>
      <c r="E773" s="175"/>
      <c r="F773" s="175">
        <v>88</v>
      </c>
      <c r="G773" s="175">
        <v>751</v>
      </c>
      <c r="H773" s="176">
        <f t="shared" si="24"/>
        <v>0</v>
      </c>
      <c r="I773" s="176">
        <f t="shared" si="25"/>
        <v>375.5</v>
      </c>
      <c r="J773" s="176">
        <f t="shared" si="26"/>
        <v>0</v>
      </c>
      <c r="K773" s="176">
        <f t="shared" si="27"/>
        <v>8.5340909090909083</v>
      </c>
      <c r="L773" s="185">
        <v>2130599</v>
      </c>
    </row>
    <row r="774" spans="1:12" s="170" customFormat="1" ht="20.25" customHeight="1">
      <c r="A774" s="192"/>
      <c r="B774" s="191" t="s">
        <v>970</v>
      </c>
      <c r="C774" s="175">
        <v>0</v>
      </c>
      <c r="D774" s="175">
        <v>557</v>
      </c>
      <c r="E774" s="175"/>
      <c r="F774" s="175">
        <v>1557</v>
      </c>
      <c r="G774" s="175">
        <v>961</v>
      </c>
      <c r="H774" s="176">
        <f t="shared" si="24"/>
        <v>0</v>
      </c>
      <c r="I774" s="176">
        <f t="shared" si="25"/>
        <v>1.7253141831238779</v>
      </c>
      <c r="J774" s="176">
        <f t="shared" si="26"/>
        <v>0</v>
      </c>
      <c r="K774" s="176">
        <f t="shared" si="27"/>
        <v>0.61721258831085424</v>
      </c>
      <c r="L774" s="185">
        <v>21307</v>
      </c>
    </row>
    <row r="775" spans="1:12" s="170" customFormat="1" ht="20.25" customHeight="1">
      <c r="A775" s="192"/>
      <c r="B775" s="191" t="s">
        <v>971</v>
      </c>
      <c r="C775" s="175">
        <v>0</v>
      </c>
      <c r="D775" s="175"/>
      <c r="E775" s="175"/>
      <c r="F775" s="175">
        <v>0</v>
      </c>
      <c r="G775" s="175">
        <v>184</v>
      </c>
      <c r="H775" s="176">
        <f t="shared" si="24"/>
        <v>0</v>
      </c>
      <c r="I775" s="176">
        <f t="shared" si="25"/>
        <v>0</v>
      </c>
      <c r="J775" s="176">
        <f t="shared" si="26"/>
        <v>0</v>
      </c>
      <c r="K775" s="176">
        <f t="shared" si="27"/>
        <v>0</v>
      </c>
      <c r="L775" s="185">
        <v>2130701</v>
      </c>
    </row>
    <row r="776" spans="1:12" s="170" customFormat="1" ht="20.25" customHeight="1">
      <c r="A776" s="192"/>
      <c r="B776" s="191" t="s">
        <v>972</v>
      </c>
      <c r="C776" s="175">
        <v>0</v>
      </c>
      <c r="D776" s="175"/>
      <c r="E776" s="175"/>
      <c r="F776" s="175">
        <v>0</v>
      </c>
      <c r="G776" s="175">
        <v>0</v>
      </c>
      <c r="H776" s="176">
        <f t="shared" si="24"/>
        <v>0</v>
      </c>
      <c r="I776" s="176">
        <f t="shared" si="25"/>
        <v>0</v>
      </c>
      <c r="J776" s="176">
        <f t="shared" si="26"/>
        <v>0</v>
      </c>
      <c r="K776" s="176">
        <f t="shared" si="27"/>
        <v>0</v>
      </c>
      <c r="L776" s="185">
        <v>2130704</v>
      </c>
    </row>
    <row r="777" spans="1:12" s="170" customFormat="1" ht="20.25" customHeight="1">
      <c r="A777" s="192"/>
      <c r="B777" s="191" t="s">
        <v>973</v>
      </c>
      <c r="C777" s="175">
        <v>0</v>
      </c>
      <c r="D777" s="175">
        <v>557</v>
      </c>
      <c r="E777" s="175"/>
      <c r="F777" s="175">
        <v>557</v>
      </c>
      <c r="G777" s="175">
        <v>627</v>
      </c>
      <c r="H777" s="176">
        <f t="shared" si="24"/>
        <v>0</v>
      </c>
      <c r="I777" s="176">
        <f t="shared" si="25"/>
        <v>1.125673249551167</v>
      </c>
      <c r="J777" s="176">
        <f t="shared" si="26"/>
        <v>0</v>
      </c>
      <c r="K777" s="176">
        <f t="shared" si="27"/>
        <v>1.125673249551167</v>
      </c>
      <c r="L777" s="185">
        <v>2130705</v>
      </c>
    </row>
    <row r="778" spans="1:12" s="170" customFormat="1" ht="20.25" customHeight="1">
      <c r="A778" s="192"/>
      <c r="B778" s="191" t="s">
        <v>974</v>
      </c>
      <c r="C778" s="175">
        <v>0</v>
      </c>
      <c r="D778" s="175"/>
      <c r="E778" s="175"/>
      <c r="F778" s="175">
        <v>1000</v>
      </c>
      <c r="G778" s="175">
        <v>0</v>
      </c>
      <c r="H778" s="176">
        <f t="shared" si="24"/>
        <v>0</v>
      </c>
      <c r="I778" s="176">
        <f t="shared" si="25"/>
        <v>0</v>
      </c>
      <c r="J778" s="176">
        <f t="shared" si="26"/>
        <v>0</v>
      </c>
      <c r="K778" s="176">
        <f t="shared" si="27"/>
        <v>0</v>
      </c>
      <c r="L778" s="185">
        <v>2130706</v>
      </c>
    </row>
    <row r="779" spans="1:12" s="170" customFormat="1" ht="20.25" customHeight="1">
      <c r="A779" s="192"/>
      <c r="B779" s="191" t="s">
        <v>975</v>
      </c>
      <c r="C779" s="175">
        <v>0</v>
      </c>
      <c r="D779" s="175"/>
      <c r="E779" s="175"/>
      <c r="F779" s="175">
        <v>0</v>
      </c>
      <c r="G779" s="175">
        <v>0</v>
      </c>
      <c r="H779" s="176">
        <f t="shared" si="24"/>
        <v>0</v>
      </c>
      <c r="I779" s="176">
        <f t="shared" si="25"/>
        <v>0</v>
      </c>
      <c r="J779" s="176">
        <f t="shared" si="26"/>
        <v>0</v>
      </c>
      <c r="K779" s="176">
        <f t="shared" si="27"/>
        <v>0</v>
      </c>
      <c r="L779" s="185">
        <v>2130707</v>
      </c>
    </row>
    <row r="780" spans="1:12" s="170" customFormat="1" ht="20.25" customHeight="1">
      <c r="A780" s="192"/>
      <c r="B780" s="191" t="s">
        <v>976</v>
      </c>
      <c r="C780" s="175">
        <v>0</v>
      </c>
      <c r="D780" s="175"/>
      <c r="E780" s="175"/>
      <c r="F780" s="175">
        <v>0</v>
      </c>
      <c r="G780" s="175">
        <v>150</v>
      </c>
      <c r="H780" s="176">
        <f t="shared" si="24"/>
        <v>0</v>
      </c>
      <c r="I780" s="176">
        <f t="shared" si="25"/>
        <v>0</v>
      </c>
      <c r="J780" s="176">
        <f t="shared" si="26"/>
        <v>0</v>
      </c>
      <c r="K780" s="176">
        <f t="shared" si="27"/>
        <v>0</v>
      </c>
      <c r="L780" s="185">
        <v>2130799</v>
      </c>
    </row>
    <row r="781" spans="1:12" s="170" customFormat="1" ht="20.25" customHeight="1">
      <c r="A781" s="192"/>
      <c r="B781" s="191" t="s">
        <v>977</v>
      </c>
      <c r="C781" s="175">
        <v>0</v>
      </c>
      <c r="D781" s="175">
        <v>336</v>
      </c>
      <c r="E781" s="175"/>
      <c r="F781" s="175">
        <v>1942</v>
      </c>
      <c r="G781" s="175">
        <v>1831</v>
      </c>
      <c r="H781" s="176">
        <f t="shared" si="24"/>
        <v>0</v>
      </c>
      <c r="I781" s="176">
        <f t="shared" si="25"/>
        <v>5.4494047619047619</v>
      </c>
      <c r="J781" s="176">
        <f t="shared" si="26"/>
        <v>0</v>
      </c>
      <c r="K781" s="176">
        <f t="shared" si="27"/>
        <v>0.94284243048403704</v>
      </c>
      <c r="L781" s="185">
        <v>21308</v>
      </c>
    </row>
    <row r="782" spans="1:12" s="170" customFormat="1" ht="20.25" customHeight="1">
      <c r="A782" s="192"/>
      <c r="B782" s="191" t="s">
        <v>978</v>
      </c>
      <c r="C782" s="175">
        <v>0</v>
      </c>
      <c r="D782" s="175">
        <v>156</v>
      </c>
      <c r="E782" s="175"/>
      <c r="F782" s="175">
        <v>371</v>
      </c>
      <c r="G782" s="175">
        <v>744</v>
      </c>
      <c r="H782" s="176">
        <f t="shared" si="24"/>
        <v>0</v>
      </c>
      <c r="I782" s="176">
        <f t="shared" si="25"/>
        <v>4.7692307692307692</v>
      </c>
      <c r="J782" s="176">
        <f t="shared" si="26"/>
        <v>0</v>
      </c>
      <c r="K782" s="176">
        <f t="shared" si="27"/>
        <v>2.0053908355795147</v>
      </c>
      <c r="L782" s="185">
        <v>2130801</v>
      </c>
    </row>
    <row r="783" spans="1:12" s="170" customFormat="1" ht="20.25" customHeight="1">
      <c r="A783" s="192"/>
      <c r="B783" s="191" t="s">
        <v>979</v>
      </c>
      <c r="C783" s="175">
        <v>0</v>
      </c>
      <c r="D783" s="175">
        <v>100</v>
      </c>
      <c r="E783" s="175"/>
      <c r="F783" s="175">
        <v>470</v>
      </c>
      <c r="G783" s="175">
        <v>457</v>
      </c>
      <c r="H783" s="176">
        <f t="shared" si="24"/>
        <v>0</v>
      </c>
      <c r="I783" s="176">
        <f t="shared" si="25"/>
        <v>4.57</v>
      </c>
      <c r="J783" s="176">
        <f t="shared" si="26"/>
        <v>0</v>
      </c>
      <c r="K783" s="176">
        <f t="shared" si="27"/>
        <v>0.97234042553191491</v>
      </c>
      <c r="L783" s="185">
        <v>2130803</v>
      </c>
    </row>
    <row r="784" spans="1:12" s="170" customFormat="1" ht="20.25" customHeight="1">
      <c r="A784" s="192"/>
      <c r="B784" s="191" t="s">
        <v>980</v>
      </c>
      <c r="C784" s="175">
        <v>0</v>
      </c>
      <c r="D784" s="175">
        <v>80</v>
      </c>
      <c r="E784" s="175"/>
      <c r="F784" s="175">
        <v>1101</v>
      </c>
      <c r="G784" s="175">
        <v>607</v>
      </c>
      <c r="H784" s="176">
        <f t="shared" si="24"/>
        <v>0</v>
      </c>
      <c r="I784" s="176">
        <f t="shared" si="25"/>
        <v>7.5875000000000004</v>
      </c>
      <c r="J784" s="176">
        <f t="shared" si="26"/>
        <v>0</v>
      </c>
      <c r="K784" s="176">
        <f t="shared" si="27"/>
        <v>0.55131698455949141</v>
      </c>
      <c r="L784" s="185">
        <v>2130804</v>
      </c>
    </row>
    <row r="785" spans="1:12" s="170" customFormat="1" ht="20.25" customHeight="1">
      <c r="A785" s="192"/>
      <c r="B785" s="191" t="s">
        <v>981</v>
      </c>
      <c r="C785" s="175">
        <v>0</v>
      </c>
      <c r="D785" s="175"/>
      <c r="E785" s="175"/>
      <c r="F785" s="175">
        <v>0</v>
      </c>
      <c r="G785" s="175">
        <v>0</v>
      </c>
      <c r="H785" s="176">
        <f t="shared" si="24"/>
        <v>0</v>
      </c>
      <c r="I785" s="176">
        <f t="shared" si="25"/>
        <v>0</v>
      </c>
      <c r="J785" s="176">
        <f t="shared" si="26"/>
        <v>0</v>
      </c>
      <c r="K785" s="176">
        <f t="shared" si="27"/>
        <v>0</v>
      </c>
      <c r="L785" s="185">
        <v>2130805</v>
      </c>
    </row>
    <row r="786" spans="1:12" s="170" customFormat="1" ht="20.25" customHeight="1">
      <c r="A786" s="192"/>
      <c r="B786" s="191" t="s">
        <v>982</v>
      </c>
      <c r="C786" s="175">
        <v>0</v>
      </c>
      <c r="D786" s="175"/>
      <c r="E786" s="175"/>
      <c r="F786" s="175">
        <v>0</v>
      </c>
      <c r="G786" s="175">
        <v>23</v>
      </c>
      <c r="H786" s="176">
        <f t="shared" si="24"/>
        <v>0</v>
      </c>
      <c r="I786" s="176">
        <f t="shared" si="25"/>
        <v>0</v>
      </c>
      <c r="J786" s="176">
        <f t="shared" si="26"/>
        <v>0</v>
      </c>
      <c r="K786" s="176">
        <f t="shared" si="27"/>
        <v>0</v>
      </c>
      <c r="L786" s="185">
        <v>2130899</v>
      </c>
    </row>
    <row r="787" spans="1:12" s="170" customFormat="1" ht="20.25" customHeight="1">
      <c r="A787" s="192"/>
      <c r="B787" s="191" t="s">
        <v>983</v>
      </c>
      <c r="C787" s="175">
        <v>0</v>
      </c>
      <c r="D787" s="175"/>
      <c r="E787" s="175"/>
      <c r="F787" s="175"/>
      <c r="G787" s="175"/>
      <c r="H787" s="176">
        <f t="shared" si="24"/>
        <v>0</v>
      </c>
      <c r="I787" s="176">
        <f t="shared" si="25"/>
        <v>0</v>
      </c>
      <c r="J787" s="176">
        <f t="shared" si="26"/>
        <v>0</v>
      </c>
      <c r="K787" s="176">
        <f t="shared" si="27"/>
        <v>0</v>
      </c>
      <c r="L787" s="185">
        <v>21309</v>
      </c>
    </row>
    <row r="788" spans="1:12" s="170" customFormat="1" ht="20.25" customHeight="1">
      <c r="A788" s="192"/>
      <c r="B788" s="191" t="s">
        <v>984</v>
      </c>
      <c r="C788" s="175">
        <v>0</v>
      </c>
      <c r="D788" s="175"/>
      <c r="E788" s="175"/>
      <c r="F788" s="175"/>
      <c r="G788" s="175"/>
      <c r="H788" s="176">
        <f t="shared" si="24"/>
        <v>0</v>
      </c>
      <c r="I788" s="176">
        <f t="shared" si="25"/>
        <v>0</v>
      </c>
      <c r="J788" s="176">
        <f t="shared" si="26"/>
        <v>0</v>
      </c>
      <c r="K788" s="176">
        <f t="shared" si="27"/>
        <v>0</v>
      </c>
      <c r="L788" s="185">
        <v>2130901</v>
      </c>
    </row>
    <row r="789" spans="1:12" s="170" customFormat="1" ht="20.25" customHeight="1">
      <c r="A789" s="192"/>
      <c r="B789" s="191" t="s">
        <v>985</v>
      </c>
      <c r="C789" s="175">
        <v>0</v>
      </c>
      <c r="D789" s="175"/>
      <c r="E789" s="175"/>
      <c r="F789" s="175"/>
      <c r="G789" s="175"/>
      <c r="H789" s="176">
        <f t="shared" si="24"/>
        <v>0</v>
      </c>
      <c r="I789" s="176">
        <f t="shared" si="25"/>
        <v>0</v>
      </c>
      <c r="J789" s="176">
        <f t="shared" si="26"/>
        <v>0</v>
      </c>
      <c r="K789" s="176">
        <f t="shared" si="27"/>
        <v>0</v>
      </c>
      <c r="L789" s="185">
        <v>2130999</v>
      </c>
    </row>
    <row r="790" spans="1:12" s="170" customFormat="1" ht="20.25" customHeight="1">
      <c r="A790" s="192"/>
      <c r="B790" s="191" t="s">
        <v>986</v>
      </c>
      <c r="C790" s="175">
        <v>0</v>
      </c>
      <c r="D790" s="175"/>
      <c r="E790" s="175"/>
      <c r="F790" s="175">
        <v>7838</v>
      </c>
      <c r="G790" s="175">
        <v>27</v>
      </c>
      <c r="H790" s="176">
        <f t="shared" si="24"/>
        <v>0</v>
      </c>
      <c r="I790" s="176">
        <f t="shared" si="25"/>
        <v>0</v>
      </c>
      <c r="J790" s="176">
        <f t="shared" si="26"/>
        <v>0</v>
      </c>
      <c r="K790" s="176">
        <f t="shared" si="27"/>
        <v>3.4447563153865782E-3</v>
      </c>
      <c r="L790" s="185">
        <v>21399</v>
      </c>
    </row>
    <row r="791" spans="1:12" s="170" customFormat="1" ht="20.25" customHeight="1">
      <c r="A791" s="192"/>
      <c r="B791" s="191" t="s">
        <v>987</v>
      </c>
      <c r="C791" s="175">
        <v>0</v>
      </c>
      <c r="D791" s="175"/>
      <c r="E791" s="175"/>
      <c r="F791" s="175">
        <v>0</v>
      </c>
      <c r="G791" s="175">
        <v>0</v>
      </c>
      <c r="H791" s="176">
        <f t="shared" si="24"/>
        <v>0</v>
      </c>
      <c r="I791" s="176">
        <f t="shared" si="25"/>
        <v>0</v>
      </c>
      <c r="J791" s="176">
        <f t="shared" si="26"/>
        <v>0</v>
      </c>
      <c r="K791" s="176">
        <f t="shared" si="27"/>
        <v>0</v>
      </c>
      <c r="L791" s="185">
        <v>2139901</v>
      </c>
    </row>
    <row r="792" spans="1:12" s="170" customFormat="1" ht="20.25" customHeight="1">
      <c r="A792" s="192"/>
      <c r="B792" s="191" t="s">
        <v>988</v>
      </c>
      <c r="C792" s="175">
        <v>0</v>
      </c>
      <c r="D792" s="175"/>
      <c r="E792" s="175"/>
      <c r="F792" s="175">
        <v>7838</v>
      </c>
      <c r="G792" s="175">
        <v>27</v>
      </c>
      <c r="H792" s="176">
        <f t="shared" si="24"/>
        <v>0</v>
      </c>
      <c r="I792" s="176">
        <f t="shared" si="25"/>
        <v>0</v>
      </c>
      <c r="J792" s="176">
        <f t="shared" si="26"/>
        <v>0</v>
      </c>
      <c r="K792" s="176">
        <f t="shared" si="27"/>
        <v>3.4447563153865782E-3</v>
      </c>
      <c r="L792" s="185">
        <v>2139999</v>
      </c>
    </row>
    <row r="793" spans="1:12" s="170" customFormat="1" ht="20.25" customHeight="1">
      <c r="A793" s="190" t="s">
        <v>989</v>
      </c>
      <c r="B793" s="191" t="s">
        <v>320</v>
      </c>
      <c r="C793" s="175">
        <v>0</v>
      </c>
      <c r="D793" s="175">
        <v>8512</v>
      </c>
      <c r="E793" s="175"/>
      <c r="F793" s="175">
        <v>8441</v>
      </c>
      <c r="G793" s="175">
        <v>8604</v>
      </c>
      <c r="H793" s="176">
        <f t="shared" si="24"/>
        <v>0</v>
      </c>
      <c r="I793" s="176">
        <f t="shared" si="25"/>
        <v>1.0108082706766917</v>
      </c>
      <c r="J793" s="176">
        <f t="shared" si="26"/>
        <v>0</v>
      </c>
      <c r="K793" s="176">
        <f t="shared" si="27"/>
        <v>1.0193105082336216</v>
      </c>
      <c r="L793" s="185">
        <v>214</v>
      </c>
    </row>
    <row r="794" spans="1:12" s="170" customFormat="1" ht="20.25" customHeight="1">
      <c r="A794" s="192"/>
      <c r="B794" s="191" t="s">
        <v>990</v>
      </c>
      <c r="C794" s="175">
        <v>0</v>
      </c>
      <c r="D794" s="175">
        <v>8231</v>
      </c>
      <c r="E794" s="175"/>
      <c r="F794" s="175">
        <v>4618</v>
      </c>
      <c r="G794" s="175">
        <v>3646</v>
      </c>
      <c r="H794" s="176">
        <f t="shared" si="24"/>
        <v>0</v>
      </c>
      <c r="I794" s="176">
        <f t="shared" si="25"/>
        <v>0.44295954319037784</v>
      </c>
      <c r="J794" s="176">
        <f t="shared" si="26"/>
        <v>0</v>
      </c>
      <c r="K794" s="176">
        <f t="shared" si="27"/>
        <v>0.78951927241229969</v>
      </c>
      <c r="L794" s="185">
        <v>21401</v>
      </c>
    </row>
    <row r="795" spans="1:12" s="170" customFormat="1" ht="20.25" customHeight="1">
      <c r="A795" s="192"/>
      <c r="B795" s="191" t="s">
        <v>362</v>
      </c>
      <c r="C795" s="175">
        <v>0</v>
      </c>
      <c r="D795" s="175">
        <v>260</v>
      </c>
      <c r="E795" s="175"/>
      <c r="F795" s="175">
        <v>258</v>
      </c>
      <c r="G795" s="175">
        <v>297</v>
      </c>
      <c r="H795" s="176">
        <f t="shared" si="24"/>
        <v>0</v>
      </c>
      <c r="I795" s="176">
        <f t="shared" si="25"/>
        <v>1.1423076923076922</v>
      </c>
      <c r="J795" s="176">
        <f t="shared" si="26"/>
        <v>0</v>
      </c>
      <c r="K795" s="176">
        <f t="shared" si="27"/>
        <v>1.1511627906976745</v>
      </c>
      <c r="L795" s="185">
        <v>2140101</v>
      </c>
    </row>
    <row r="796" spans="1:12" s="170" customFormat="1" ht="20.25" customHeight="1">
      <c r="A796" s="192"/>
      <c r="B796" s="191" t="s">
        <v>363</v>
      </c>
      <c r="C796" s="175">
        <v>0</v>
      </c>
      <c r="D796" s="175">
        <v>50</v>
      </c>
      <c r="E796" s="175"/>
      <c r="F796" s="175">
        <v>50</v>
      </c>
      <c r="G796" s="175">
        <v>48</v>
      </c>
      <c r="H796" s="176">
        <f t="shared" si="24"/>
        <v>0</v>
      </c>
      <c r="I796" s="176">
        <f t="shared" si="25"/>
        <v>0.96</v>
      </c>
      <c r="J796" s="176">
        <f t="shared" si="26"/>
        <v>0</v>
      </c>
      <c r="K796" s="176">
        <f t="shared" si="27"/>
        <v>0.96</v>
      </c>
      <c r="L796" s="185">
        <v>2140102</v>
      </c>
    </row>
    <row r="797" spans="1:12" s="170" customFormat="1" ht="20.25" customHeight="1">
      <c r="A797" s="192"/>
      <c r="B797" s="191" t="s">
        <v>364</v>
      </c>
      <c r="C797" s="175">
        <v>0</v>
      </c>
      <c r="D797" s="175">
        <v>0</v>
      </c>
      <c r="E797" s="175"/>
      <c r="F797" s="175">
        <v>0</v>
      </c>
      <c r="G797" s="175">
        <v>0</v>
      </c>
      <c r="H797" s="176">
        <f t="shared" si="24"/>
        <v>0</v>
      </c>
      <c r="I797" s="176">
        <f t="shared" si="25"/>
        <v>0</v>
      </c>
      <c r="J797" s="176">
        <f t="shared" si="26"/>
        <v>0</v>
      </c>
      <c r="K797" s="176">
        <f t="shared" si="27"/>
        <v>0</v>
      </c>
      <c r="L797" s="185">
        <v>2140103</v>
      </c>
    </row>
    <row r="798" spans="1:12" s="170" customFormat="1" ht="20.25" customHeight="1">
      <c r="A798" s="192"/>
      <c r="B798" s="191" t="s">
        <v>991</v>
      </c>
      <c r="C798" s="175">
        <v>0</v>
      </c>
      <c r="D798" s="175">
        <v>3735</v>
      </c>
      <c r="E798" s="175"/>
      <c r="F798" s="175">
        <v>735</v>
      </c>
      <c r="G798" s="175">
        <v>50</v>
      </c>
      <c r="H798" s="176">
        <f t="shared" si="24"/>
        <v>0</v>
      </c>
      <c r="I798" s="176">
        <f t="shared" si="25"/>
        <v>1.3386880856760375E-2</v>
      </c>
      <c r="J798" s="176">
        <f t="shared" si="26"/>
        <v>0</v>
      </c>
      <c r="K798" s="176">
        <f t="shared" si="27"/>
        <v>6.8027210884353748E-2</v>
      </c>
      <c r="L798" s="185">
        <v>2140104</v>
      </c>
    </row>
    <row r="799" spans="1:12" s="170" customFormat="1" ht="20.25" customHeight="1">
      <c r="A799" s="192"/>
      <c r="B799" s="191" t="s">
        <v>992</v>
      </c>
      <c r="C799" s="175">
        <v>0</v>
      </c>
      <c r="D799" s="175">
        <v>3642</v>
      </c>
      <c r="E799" s="175"/>
      <c r="F799" s="175">
        <v>3575</v>
      </c>
      <c r="G799" s="175">
        <v>3251</v>
      </c>
      <c r="H799" s="176">
        <f t="shared" si="24"/>
        <v>0</v>
      </c>
      <c r="I799" s="176">
        <f t="shared" si="25"/>
        <v>0.89264140582097751</v>
      </c>
      <c r="J799" s="176">
        <f t="shared" si="26"/>
        <v>0</v>
      </c>
      <c r="K799" s="176">
        <f t="shared" si="27"/>
        <v>0.9093706293706294</v>
      </c>
      <c r="L799" s="185">
        <v>2140106</v>
      </c>
    </row>
    <row r="800" spans="1:12" s="170" customFormat="1" ht="20.25" customHeight="1">
      <c r="A800" s="192"/>
      <c r="B800" s="191" t="s">
        <v>993</v>
      </c>
      <c r="C800" s="175">
        <v>0</v>
      </c>
      <c r="D800" s="175">
        <v>0</v>
      </c>
      <c r="E800" s="175"/>
      <c r="F800" s="175">
        <v>0</v>
      </c>
      <c r="G800" s="175">
        <v>0</v>
      </c>
      <c r="H800" s="176">
        <f t="shared" si="24"/>
        <v>0</v>
      </c>
      <c r="I800" s="176">
        <f t="shared" si="25"/>
        <v>0</v>
      </c>
      <c r="J800" s="176">
        <f t="shared" si="26"/>
        <v>0</v>
      </c>
      <c r="K800" s="176">
        <f t="shared" si="27"/>
        <v>0</v>
      </c>
      <c r="L800" s="185">
        <v>2140109</v>
      </c>
    </row>
    <row r="801" spans="1:12" s="170" customFormat="1" ht="20.25" customHeight="1">
      <c r="A801" s="192"/>
      <c r="B801" s="191" t="s">
        <v>994</v>
      </c>
      <c r="C801" s="175">
        <v>0</v>
      </c>
      <c r="D801" s="175">
        <v>0</v>
      </c>
      <c r="E801" s="175"/>
      <c r="F801" s="175">
        <v>0</v>
      </c>
      <c r="G801" s="175">
        <v>0</v>
      </c>
      <c r="H801" s="176">
        <f t="shared" si="24"/>
        <v>0</v>
      </c>
      <c r="I801" s="176">
        <f t="shared" si="25"/>
        <v>0</v>
      </c>
      <c r="J801" s="176">
        <f t="shared" si="26"/>
        <v>0</v>
      </c>
      <c r="K801" s="176">
        <f t="shared" si="27"/>
        <v>0</v>
      </c>
      <c r="L801" s="185">
        <v>2140110</v>
      </c>
    </row>
    <row r="802" spans="1:12" s="170" customFormat="1" ht="20.25" customHeight="1">
      <c r="A802" s="192"/>
      <c r="B802" s="191" t="s">
        <v>995</v>
      </c>
      <c r="C802" s="175">
        <v>0</v>
      </c>
      <c r="D802" s="175">
        <v>0</v>
      </c>
      <c r="E802" s="175"/>
      <c r="F802" s="175">
        <v>0</v>
      </c>
      <c r="G802" s="175">
        <v>0</v>
      </c>
      <c r="H802" s="176">
        <f t="shared" si="24"/>
        <v>0</v>
      </c>
      <c r="I802" s="176">
        <f t="shared" si="25"/>
        <v>0</v>
      </c>
      <c r="J802" s="176">
        <f t="shared" si="26"/>
        <v>0</v>
      </c>
      <c r="K802" s="176">
        <f t="shared" si="27"/>
        <v>0</v>
      </c>
      <c r="L802" s="185">
        <v>2140111</v>
      </c>
    </row>
    <row r="803" spans="1:12" s="170" customFormat="1" ht="20.25" customHeight="1">
      <c r="A803" s="192"/>
      <c r="B803" s="191" t="s">
        <v>996</v>
      </c>
      <c r="C803" s="175">
        <v>0</v>
      </c>
      <c r="D803" s="175">
        <v>0</v>
      </c>
      <c r="E803" s="175"/>
      <c r="F803" s="175">
        <v>0</v>
      </c>
      <c r="G803" s="175">
        <v>0</v>
      </c>
      <c r="H803" s="176">
        <f t="shared" si="24"/>
        <v>0</v>
      </c>
      <c r="I803" s="176">
        <f t="shared" si="25"/>
        <v>0</v>
      </c>
      <c r="J803" s="176">
        <f t="shared" si="26"/>
        <v>0</v>
      </c>
      <c r="K803" s="176">
        <f t="shared" si="27"/>
        <v>0</v>
      </c>
      <c r="L803" s="185">
        <v>2140112</v>
      </c>
    </row>
    <row r="804" spans="1:12" s="170" customFormat="1" ht="20.25" customHeight="1">
      <c r="A804" s="192"/>
      <c r="B804" s="191" t="s">
        <v>997</v>
      </c>
      <c r="C804" s="175">
        <v>0</v>
      </c>
      <c r="D804" s="175">
        <v>0</v>
      </c>
      <c r="E804" s="175"/>
      <c r="F804" s="175">
        <v>0</v>
      </c>
      <c r="G804" s="175">
        <v>0</v>
      </c>
      <c r="H804" s="176">
        <f t="shared" si="24"/>
        <v>0</v>
      </c>
      <c r="I804" s="176">
        <f t="shared" si="25"/>
        <v>0</v>
      </c>
      <c r="J804" s="176">
        <f t="shared" si="26"/>
        <v>0</v>
      </c>
      <c r="K804" s="176">
        <f t="shared" si="27"/>
        <v>0</v>
      </c>
      <c r="L804" s="185">
        <v>2140114</v>
      </c>
    </row>
    <row r="805" spans="1:12" s="170" customFormat="1" ht="20.25" customHeight="1">
      <c r="A805" s="192"/>
      <c r="B805" s="191" t="s">
        <v>998</v>
      </c>
      <c r="C805" s="175">
        <v>0</v>
      </c>
      <c r="D805" s="175">
        <v>0</v>
      </c>
      <c r="E805" s="175"/>
      <c r="F805" s="175">
        <v>0</v>
      </c>
      <c r="G805" s="175">
        <v>0</v>
      </c>
      <c r="H805" s="176">
        <f t="shared" si="24"/>
        <v>0</v>
      </c>
      <c r="I805" s="176">
        <f t="shared" si="25"/>
        <v>0</v>
      </c>
      <c r="J805" s="176">
        <f t="shared" si="26"/>
        <v>0</v>
      </c>
      <c r="K805" s="176">
        <f t="shared" si="27"/>
        <v>0</v>
      </c>
      <c r="L805" s="185">
        <v>2140122</v>
      </c>
    </row>
    <row r="806" spans="1:12" s="170" customFormat="1" ht="20.25" customHeight="1">
      <c r="A806" s="192"/>
      <c r="B806" s="191" t="s">
        <v>999</v>
      </c>
      <c r="C806" s="175">
        <v>0</v>
      </c>
      <c r="D806" s="175">
        <v>0</v>
      </c>
      <c r="E806" s="175"/>
      <c r="F806" s="175">
        <v>0</v>
      </c>
      <c r="G806" s="175">
        <v>0</v>
      </c>
      <c r="H806" s="176">
        <f t="shared" si="24"/>
        <v>0</v>
      </c>
      <c r="I806" s="176">
        <f t="shared" si="25"/>
        <v>0</v>
      </c>
      <c r="J806" s="176">
        <f t="shared" si="26"/>
        <v>0</v>
      </c>
      <c r="K806" s="176">
        <f t="shared" si="27"/>
        <v>0</v>
      </c>
      <c r="L806" s="185">
        <v>2140123</v>
      </c>
    </row>
    <row r="807" spans="1:12" s="170" customFormat="1" ht="20.25" customHeight="1">
      <c r="A807" s="192"/>
      <c r="B807" s="191" t="s">
        <v>1000</v>
      </c>
      <c r="C807" s="175">
        <v>0</v>
      </c>
      <c r="D807" s="175">
        <v>0</v>
      </c>
      <c r="E807" s="175"/>
      <c r="F807" s="175">
        <v>0</v>
      </c>
      <c r="G807" s="175">
        <v>0</v>
      </c>
      <c r="H807" s="176">
        <f t="shared" si="24"/>
        <v>0</v>
      </c>
      <c r="I807" s="176">
        <f t="shared" si="25"/>
        <v>0</v>
      </c>
      <c r="J807" s="176">
        <f t="shared" si="26"/>
        <v>0</v>
      </c>
      <c r="K807" s="176">
        <f t="shared" si="27"/>
        <v>0</v>
      </c>
      <c r="L807" s="185">
        <v>2140127</v>
      </c>
    </row>
    <row r="808" spans="1:12" s="170" customFormat="1" ht="20.25" customHeight="1">
      <c r="A808" s="192"/>
      <c r="B808" s="191" t="s">
        <v>1001</v>
      </c>
      <c r="C808" s="175">
        <v>0</v>
      </c>
      <c r="D808" s="175">
        <v>0</v>
      </c>
      <c r="E808" s="175"/>
      <c r="F808" s="175">
        <v>0</v>
      </c>
      <c r="G808" s="175">
        <v>0</v>
      </c>
      <c r="H808" s="176">
        <f t="shared" si="24"/>
        <v>0</v>
      </c>
      <c r="I808" s="176">
        <f t="shared" si="25"/>
        <v>0</v>
      </c>
      <c r="J808" s="176">
        <f t="shared" si="26"/>
        <v>0</v>
      </c>
      <c r="K808" s="176">
        <f t="shared" si="27"/>
        <v>0</v>
      </c>
      <c r="L808" s="185">
        <v>2140128</v>
      </c>
    </row>
    <row r="809" spans="1:12" s="170" customFormat="1" ht="20.25" customHeight="1">
      <c r="A809" s="192"/>
      <c r="B809" s="191" t="s">
        <v>1002</v>
      </c>
      <c r="C809" s="175">
        <v>0</v>
      </c>
      <c r="D809" s="175">
        <v>0</v>
      </c>
      <c r="E809" s="175"/>
      <c r="F809" s="175">
        <v>0</v>
      </c>
      <c r="G809" s="175">
        <v>0</v>
      </c>
      <c r="H809" s="176">
        <f t="shared" si="24"/>
        <v>0</v>
      </c>
      <c r="I809" s="176">
        <f t="shared" si="25"/>
        <v>0</v>
      </c>
      <c r="J809" s="176">
        <f t="shared" si="26"/>
        <v>0</v>
      </c>
      <c r="K809" s="176">
        <f t="shared" si="27"/>
        <v>0</v>
      </c>
      <c r="L809" s="185">
        <v>2140129</v>
      </c>
    </row>
    <row r="810" spans="1:12" s="170" customFormat="1" ht="20.25" customHeight="1">
      <c r="A810" s="192"/>
      <c r="B810" s="191" t="s">
        <v>1003</v>
      </c>
      <c r="C810" s="175">
        <v>0</v>
      </c>
      <c r="D810" s="175">
        <v>0</v>
      </c>
      <c r="E810" s="175"/>
      <c r="F810" s="175">
        <v>0</v>
      </c>
      <c r="G810" s="175">
        <v>0</v>
      </c>
      <c r="H810" s="176">
        <f t="shared" si="24"/>
        <v>0</v>
      </c>
      <c r="I810" s="176">
        <f t="shared" si="25"/>
        <v>0</v>
      </c>
      <c r="J810" s="176">
        <f t="shared" si="26"/>
        <v>0</v>
      </c>
      <c r="K810" s="176">
        <f t="shared" si="27"/>
        <v>0</v>
      </c>
      <c r="L810" s="185">
        <v>2140130</v>
      </c>
    </row>
    <row r="811" spans="1:12" s="170" customFormat="1" ht="20.25" customHeight="1">
      <c r="A811" s="192"/>
      <c r="B811" s="191" t="s">
        <v>1004</v>
      </c>
      <c r="C811" s="175">
        <v>0</v>
      </c>
      <c r="D811" s="175">
        <v>0</v>
      </c>
      <c r="E811" s="175"/>
      <c r="F811" s="175">
        <v>0</v>
      </c>
      <c r="G811" s="175">
        <v>0</v>
      </c>
      <c r="H811" s="176">
        <f t="shared" si="24"/>
        <v>0</v>
      </c>
      <c r="I811" s="176">
        <f t="shared" si="25"/>
        <v>0</v>
      </c>
      <c r="J811" s="176">
        <f t="shared" si="26"/>
        <v>0</v>
      </c>
      <c r="K811" s="176">
        <f t="shared" si="27"/>
        <v>0</v>
      </c>
      <c r="L811" s="185">
        <v>2140131</v>
      </c>
    </row>
    <row r="812" spans="1:12" s="170" customFormat="1" ht="20.25" customHeight="1">
      <c r="A812" s="192"/>
      <c r="B812" s="191" t="s">
        <v>1005</v>
      </c>
      <c r="C812" s="175">
        <v>0</v>
      </c>
      <c r="D812" s="175">
        <v>0</v>
      </c>
      <c r="E812" s="175"/>
      <c r="F812" s="175">
        <v>0</v>
      </c>
      <c r="G812" s="175">
        <v>0</v>
      </c>
      <c r="H812" s="176">
        <f t="shared" si="24"/>
        <v>0</v>
      </c>
      <c r="I812" s="176">
        <f t="shared" si="25"/>
        <v>0</v>
      </c>
      <c r="J812" s="176">
        <f t="shared" si="26"/>
        <v>0</v>
      </c>
      <c r="K812" s="176">
        <f t="shared" si="27"/>
        <v>0</v>
      </c>
      <c r="L812" s="185">
        <v>2140133</v>
      </c>
    </row>
    <row r="813" spans="1:12" s="170" customFormat="1" ht="20.25" customHeight="1">
      <c r="A813" s="192"/>
      <c r="B813" s="191" t="s">
        <v>1006</v>
      </c>
      <c r="C813" s="175">
        <v>0</v>
      </c>
      <c r="D813" s="175">
        <v>0</v>
      </c>
      <c r="E813" s="175"/>
      <c r="F813" s="175">
        <v>0</v>
      </c>
      <c r="G813" s="175">
        <v>0</v>
      </c>
      <c r="H813" s="176">
        <f t="shared" si="24"/>
        <v>0</v>
      </c>
      <c r="I813" s="176">
        <f t="shared" si="25"/>
        <v>0</v>
      </c>
      <c r="J813" s="176">
        <f t="shared" si="26"/>
        <v>0</v>
      </c>
      <c r="K813" s="176">
        <f t="shared" si="27"/>
        <v>0</v>
      </c>
      <c r="L813" s="185">
        <v>2140136</v>
      </c>
    </row>
    <row r="814" spans="1:12" s="170" customFormat="1" ht="20.25" customHeight="1">
      <c r="A814" s="192"/>
      <c r="B814" s="191" t="s">
        <v>1007</v>
      </c>
      <c r="C814" s="175">
        <v>0</v>
      </c>
      <c r="D814" s="175">
        <v>0</v>
      </c>
      <c r="E814" s="175"/>
      <c r="F814" s="175">
        <v>0</v>
      </c>
      <c r="G814" s="175">
        <v>0</v>
      </c>
      <c r="H814" s="176">
        <f t="shared" si="24"/>
        <v>0</v>
      </c>
      <c r="I814" s="176">
        <f t="shared" si="25"/>
        <v>0</v>
      </c>
      <c r="J814" s="176">
        <f t="shared" si="26"/>
        <v>0</v>
      </c>
      <c r="K814" s="176">
        <f t="shared" si="27"/>
        <v>0</v>
      </c>
      <c r="L814" s="185">
        <v>2140138</v>
      </c>
    </row>
    <row r="815" spans="1:12" s="170" customFormat="1" ht="20.25" customHeight="1">
      <c r="A815" s="192"/>
      <c r="B815" s="191" t="s">
        <v>1008</v>
      </c>
      <c r="C815" s="175">
        <v>0</v>
      </c>
      <c r="D815" s="175">
        <v>544</v>
      </c>
      <c r="E815" s="175"/>
      <c r="F815" s="175">
        <v>0</v>
      </c>
      <c r="G815" s="175">
        <v>0</v>
      </c>
      <c r="H815" s="176">
        <f t="shared" si="24"/>
        <v>0</v>
      </c>
      <c r="I815" s="176">
        <f t="shared" si="25"/>
        <v>0</v>
      </c>
      <c r="J815" s="176">
        <f t="shared" si="26"/>
        <v>0</v>
      </c>
      <c r="K815" s="176">
        <f t="shared" si="27"/>
        <v>0</v>
      </c>
      <c r="L815" s="185">
        <v>2140199</v>
      </c>
    </row>
    <row r="816" spans="1:12" s="170" customFormat="1" ht="20.25" customHeight="1">
      <c r="A816" s="192"/>
      <c r="B816" s="191" t="s">
        <v>1009</v>
      </c>
      <c r="C816" s="175">
        <v>0</v>
      </c>
      <c r="D816" s="175"/>
      <c r="E816" s="175"/>
      <c r="F816" s="175"/>
      <c r="G816" s="175"/>
      <c r="H816" s="176">
        <f t="shared" si="24"/>
        <v>0</v>
      </c>
      <c r="I816" s="176">
        <f t="shared" si="25"/>
        <v>0</v>
      </c>
      <c r="J816" s="176">
        <f t="shared" si="26"/>
        <v>0</v>
      </c>
      <c r="K816" s="176">
        <f t="shared" si="27"/>
        <v>0</v>
      </c>
      <c r="L816" s="185">
        <v>21402</v>
      </c>
    </row>
    <row r="817" spans="1:12" s="170" customFormat="1" ht="20.25" customHeight="1">
      <c r="A817" s="192"/>
      <c r="B817" s="191" t="s">
        <v>362</v>
      </c>
      <c r="C817" s="175">
        <v>0</v>
      </c>
      <c r="D817" s="175"/>
      <c r="E817" s="175"/>
      <c r="F817" s="175"/>
      <c r="G817" s="175"/>
      <c r="H817" s="176">
        <f t="shared" si="24"/>
        <v>0</v>
      </c>
      <c r="I817" s="176">
        <f t="shared" si="25"/>
        <v>0</v>
      </c>
      <c r="J817" s="176">
        <f t="shared" si="26"/>
        <v>0</v>
      </c>
      <c r="K817" s="176">
        <f t="shared" si="27"/>
        <v>0</v>
      </c>
      <c r="L817" s="185">
        <v>2140201</v>
      </c>
    </row>
    <row r="818" spans="1:12" s="170" customFormat="1" ht="20.25" customHeight="1">
      <c r="A818" s="192"/>
      <c r="B818" s="191" t="s">
        <v>363</v>
      </c>
      <c r="C818" s="175">
        <v>0</v>
      </c>
      <c r="D818" s="175"/>
      <c r="E818" s="175"/>
      <c r="F818" s="175"/>
      <c r="G818" s="175"/>
      <c r="H818" s="176">
        <f t="shared" si="24"/>
        <v>0</v>
      </c>
      <c r="I818" s="176">
        <f t="shared" si="25"/>
        <v>0</v>
      </c>
      <c r="J818" s="176">
        <f t="shared" si="26"/>
        <v>0</v>
      </c>
      <c r="K818" s="176">
        <f t="shared" si="27"/>
        <v>0</v>
      </c>
      <c r="L818" s="185">
        <v>2140202</v>
      </c>
    </row>
    <row r="819" spans="1:12" s="170" customFormat="1" ht="20.25" customHeight="1">
      <c r="A819" s="192"/>
      <c r="B819" s="191" t="s">
        <v>364</v>
      </c>
      <c r="C819" s="175">
        <v>0</v>
      </c>
      <c r="D819" s="175"/>
      <c r="E819" s="175"/>
      <c r="F819" s="175"/>
      <c r="G819" s="175"/>
      <c r="H819" s="176">
        <f t="shared" si="24"/>
        <v>0</v>
      </c>
      <c r="I819" s="176">
        <f t="shared" si="25"/>
        <v>0</v>
      </c>
      <c r="J819" s="176">
        <f t="shared" si="26"/>
        <v>0</v>
      </c>
      <c r="K819" s="176">
        <f t="shared" si="27"/>
        <v>0</v>
      </c>
      <c r="L819" s="185">
        <v>2140203</v>
      </c>
    </row>
    <row r="820" spans="1:12" s="170" customFormat="1" ht="20.25" customHeight="1">
      <c r="A820" s="192"/>
      <c r="B820" s="191" t="s">
        <v>1010</v>
      </c>
      <c r="C820" s="175">
        <v>0</v>
      </c>
      <c r="D820" s="175"/>
      <c r="E820" s="175"/>
      <c r="F820" s="175"/>
      <c r="G820" s="175"/>
      <c r="H820" s="176">
        <f t="shared" si="24"/>
        <v>0</v>
      </c>
      <c r="I820" s="176">
        <f t="shared" si="25"/>
        <v>0</v>
      </c>
      <c r="J820" s="176">
        <f t="shared" si="26"/>
        <v>0</v>
      </c>
      <c r="K820" s="176">
        <f t="shared" si="27"/>
        <v>0</v>
      </c>
      <c r="L820" s="185">
        <v>2140204</v>
      </c>
    </row>
    <row r="821" spans="1:12" s="170" customFormat="1" ht="20.25" customHeight="1">
      <c r="A821" s="192"/>
      <c r="B821" s="191" t="s">
        <v>1011</v>
      </c>
      <c r="C821" s="175">
        <v>0</v>
      </c>
      <c r="D821" s="175"/>
      <c r="E821" s="175"/>
      <c r="F821" s="175"/>
      <c r="G821" s="175"/>
      <c r="H821" s="176">
        <f t="shared" si="24"/>
        <v>0</v>
      </c>
      <c r="I821" s="176">
        <f t="shared" si="25"/>
        <v>0</v>
      </c>
      <c r="J821" s="176">
        <f t="shared" si="26"/>
        <v>0</v>
      </c>
      <c r="K821" s="176">
        <f t="shared" si="27"/>
        <v>0</v>
      </c>
      <c r="L821" s="185">
        <v>2140205</v>
      </c>
    </row>
    <row r="822" spans="1:12" s="170" customFormat="1" ht="20.25" customHeight="1">
      <c r="A822" s="192"/>
      <c r="B822" s="191" t="s">
        <v>1012</v>
      </c>
      <c r="C822" s="175">
        <v>0</v>
      </c>
      <c r="D822" s="175"/>
      <c r="E822" s="175"/>
      <c r="F822" s="175"/>
      <c r="G822" s="175"/>
      <c r="H822" s="176">
        <f t="shared" si="24"/>
        <v>0</v>
      </c>
      <c r="I822" s="176">
        <f t="shared" si="25"/>
        <v>0</v>
      </c>
      <c r="J822" s="176">
        <f t="shared" si="26"/>
        <v>0</v>
      </c>
      <c r="K822" s="176">
        <f t="shared" si="27"/>
        <v>0</v>
      </c>
      <c r="L822" s="185">
        <v>2140206</v>
      </c>
    </row>
    <row r="823" spans="1:12" s="170" customFormat="1" ht="20.25" customHeight="1">
      <c r="A823" s="192"/>
      <c r="B823" s="191" t="s">
        <v>1013</v>
      </c>
      <c r="C823" s="175">
        <v>0</v>
      </c>
      <c r="D823" s="175"/>
      <c r="E823" s="175"/>
      <c r="F823" s="175"/>
      <c r="G823" s="175"/>
      <c r="H823" s="176">
        <f t="shared" si="24"/>
        <v>0</v>
      </c>
      <c r="I823" s="176">
        <f t="shared" si="25"/>
        <v>0</v>
      </c>
      <c r="J823" s="176">
        <f t="shared" si="26"/>
        <v>0</v>
      </c>
      <c r="K823" s="176">
        <f t="shared" si="27"/>
        <v>0</v>
      </c>
      <c r="L823" s="185">
        <v>2140207</v>
      </c>
    </row>
    <row r="824" spans="1:12" s="170" customFormat="1" ht="20.25" customHeight="1">
      <c r="A824" s="192"/>
      <c r="B824" s="191" t="s">
        <v>1014</v>
      </c>
      <c r="C824" s="175">
        <v>0</v>
      </c>
      <c r="D824" s="175"/>
      <c r="E824" s="175"/>
      <c r="F824" s="175"/>
      <c r="G824" s="175"/>
      <c r="H824" s="176">
        <f t="shared" si="24"/>
        <v>0</v>
      </c>
      <c r="I824" s="176">
        <f t="shared" si="25"/>
        <v>0</v>
      </c>
      <c r="J824" s="176">
        <f t="shared" si="26"/>
        <v>0</v>
      </c>
      <c r="K824" s="176">
        <f t="shared" si="27"/>
        <v>0</v>
      </c>
      <c r="L824" s="185">
        <v>2140208</v>
      </c>
    </row>
    <row r="825" spans="1:12" s="170" customFormat="1" ht="20.25" customHeight="1">
      <c r="A825" s="192"/>
      <c r="B825" s="191" t="s">
        <v>1015</v>
      </c>
      <c r="C825" s="175">
        <v>0</v>
      </c>
      <c r="D825" s="175"/>
      <c r="E825" s="175"/>
      <c r="F825" s="175"/>
      <c r="G825" s="175"/>
      <c r="H825" s="176">
        <f t="shared" si="24"/>
        <v>0</v>
      </c>
      <c r="I825" s="176">
        <f t="shared" si="25"/>
        <v>0</v>
      </c>
      <c r="J825" s="176">
        <f t="shared" si="26"/>
        <v>0</v>
      </c>
      <c r="K825" s="176">
        <f t="shared" si="27"/>
        <v>0</v>
      </c>
      <c r="L825" s="185">
        <v>2140299</v>
      </c>
    </row>
    <row r="826" spans="1:12" s="170" customFormat="1" ht="20.25" customHeight="1">
      <c r="A826" s="192"/>
      <c r="B826" s="191" t="s">
        <v>1016</v>
      </c>
      <c r="C826" s="175">
        <v>0</v>
      </c>
      <c r="D826" s="175"/>
      <c r="E826" s="175"/>
      <c r="F826" s="175"/>
      <c r="G826" s="175"/>
      <c r="H826" s="176">
        <f t="shared" si="24"/>
        <v>0</v>
      </c>
      <c r="I826" s="176">
        <f t="shared" si="25"/>
        <v>0</v>
      </c>
      <c r="J826" s="176">
        <f t="shared" si="26"/>
        <v>0</v>
      </c>
      <c r="K826" s="176">
        <f t="shared" si="27"/>
        <v>0</v>
      </c>
      <c r="L826" s="185">
        <v>21403</v>
      </c>
    </row>
    <row r="827" spans="1:12" s="170" customFormat="1" ht="20.25" customHeight="1">
      <c r="A827" s="192"/>
      <c r="B827" s="191" t="s">
        <v>362</v>
      </c>
      <c r="C827" s="175">
        <v>0</v>
      </c>
      <c r="D827" s="175"/>
      <c r="E827" s="175"/>
      <c r="F827" s="175"/>
      <c r="G827" s="175"/>
      <c r="H827" s="176">
        <f t="shared" si="24"/>
        <v>0</v>
      </c>
      <c r="I827" s="176">
        <f t="shared" si="25"/>
        <v>0</v>
      </c>
      <c r="J827" s="176">
        <f t="shared" si="26"/>
        <v>0</v>
      </c>
      <c r="K827" s="176">
        <f t="shared" si="27"/>
        <v>0</v>
      </c>
      <c r="L827" s="185">
        <v>2140301</v>
      </c>
    </row>
    <row r="828" spans="1:12" s="170" customFormat="1" ht="20.25" customHeight="1">
      <c r="A828" s="192"/>
      <c r="B828" s="191" t="s">
        <v>363</v>
      </c>
      <c r="C828" s="175">
        <v>0</v>
      </c>
      <c r="D828" s="175"/>
      <c r="E828" s="175"/>
      <c r="F828" s="175"/>
      <c r="G828" s="175"/>
      <c r="H828" s="176">
        <f t="shared" si="24"/>
        <v>0</v>
      </c>
      <c r="I828" s="176">
        <f t="shared" si="25"/>
        <v>0</v>
      </c>
      <c r="J828" s="176">
        <f t="shared" si="26"/>
        <v>0</v>
      </c>
      <c r="K828" s="176">
        <f t="shared" si="27"/>
        <v>0</v>
      </c>
      <c r="L828" s="185">
        <v>2140302</v>
      </c>
    </row>
    <row r="829" spans="1:12" s="170" customFormat="1" ht="20.25" customHeight="1">
      <c r="A829" s="192"/>
      <c r="B829" s="191" t="s">
        <v>364</v>
      </c>
      <c r="C829" s="175">
        <v>0</v>
      </c>
      <c r="D829" s="175"/>
      <c r="E829" s="175"/>
      <c r="F829" s="175"/>
      <c r="G829" s="175"/>
      <c r="H829" s="176">
        <f t="shared" si="24"/>
        <v>0</v>
      </c>
      <c r="I829" s="176">
        <f t="shared" si="25"/>
        <v>0</v>
      </c>
      <c r="J829" s="176">
        <f t="shared" si="26"/>
        <v>0</v>
      </c>
      <c r="K829" s="176">
        <f t="shared" si="27"/>
        <v>0</v>
      </c>
      <c r="L829" s="185">
        <v>2140303</v>
      </c>
    </row>
    <row r="830" spans="1:12" s="170" customFormat="1" ht="20.25" customHeight="1">
      <c r="A830" s="192"/>
      <c r="B830" s="191" t="s">
        <v>1017</v>
      </c>
      <c r="C830" s="175">
        <v>0</v>
      </c>
      <c r="D830" s="175"/>
      <c r="E830" s="175"/>
      <c r="F830" s="175"/>
      <c r="G830" s="175"/>
      <c r="H830" s="176">
        <f t="shared" si="24"/>
        <v>0</v>
      </c>
      <c r="I830" s="176">
        <f t="shared" si="25"/>
        <v>0</v>
      </c>
      <c r="J830" s="176">
        <f t="shared" si="26"/>
        <v>0</v>
      </c>
      <c r="K830" s="176">
        <f t="shared" si="27"/>
        <v>0</v>
      </c>
      <c r="L830" s="185">
        <v>2140304</v>
      </c>
    </row>
    <row r="831" spans="1:12" s="170" customFormat="1" ht="20.25" customHeight="1">
      <c r="A831" s="192"/>
      <c r="B831" s="191" t="s">
        <v>1018</v>
      </c>
      <c r="C831" s="175">
        <v>0</v>
      </c>
      <c r="D831" s="175"/>
      <c r="E831" s="175"/>
      <c r="F831" s="175"/>
      <c r="G831" s="175"/>
      <c r="H831" s="176">
        <f t="shared" si="24"/>
        <v>0</v>
      </c>
      <c r="I831" s="176">
        <f t="shared" si="25"/>
        <v>0</v>
      </c>
      <c r="J831" s="176">
        <f t="shared" si="26"/>
        <v>0</v>
      </c>
      <c r="K831" s="176">
        <f t="shared" si="27"/>
        <v>0</v>
      </c>
      <c r="L831" s="185">
        <v>2140305</v>
      </c>
    </row>
    <row r="832" spans="1:12" s="170" customFormat="1" ht="20.25" customHeight="1">
      <c r="A832" s="192"/>
      <c r="B832" s="191" t="s">
        <v>1019</v>
      </c>
      <c r="C832" s="175">
        <v>0</v>
      </c>
      <c r="D832" s="175"/>
      <c r="E832" s="175"/>
      <c r="F832" s="175"/>
      <c r="G832" s="175"/>
      <c r="H832" s="176">
        <f t="shared" si="24"/>
        <v>0</v>
      </c>
      <c r="I832" s="176">
        <f t="shared" si="25"/>
        <v>0</v>
      </c>
      <c r="J832" s="176">
        <f t="shared" si="26"/>
        <v>0</v>
      </c>
      <c r="K832" s="176">
        <f t="shared" si="27"/>
        <v>0</v>
      </c>
      <c r="L832" s="185">
        <v>2140306</v>
      </c>
    </row>
    <row r="833" spans="1:12" s="170" customFormat="1" ht="20.25" customHeight="1">
      <c r="A833" s="192"/>
      <c r="B833" s="191" t="s">
        <v>1020</v>
      </c>
      <c r="C833" s="175">
        <v>0</v>
      </c>
      <c r="D833" s="175"/>
      <c r="E833" s="175"/>
      <c r="F833" s="175"/>
      <c r="G833" s="175"/>
      <c r="H833" s="176">
        <f t="shared" si="24"/>
        <v>0</v>
      </c>
      <c r="I833" s="176">
        <f t="shared" si="25"/>
        <v>0</v>
      </c>
      <c r="J833" s="176">
        <f t="shared" si="26"/>
        <v>0</v>
      </c>
      <c r="K833" s="176">
        <f t="shared" si="27"/>
        <v>0</v>
      </c>
      <c r="L833" s="185">
        <v>2140307</v>
      </c>
    </row>
    <row r="834" spans="1:12" s="170" customFormat="1" ht="20.25" customHeight="1">
      <c r="A834" s="192"/>
      <c r="B834" s="191" t="s">
        <v>1021</v>
      </c>
      <c r="C834" s="175">
        <v>0</v>
      </c>
      <c r="D834" s="175"/>
      <c r="E834" s="175"/>
      <c r="F834" s="175"/>
      <c r="G834" s="175"/>
      <c r="H834" s="176">
        <f t="shared" si="24"/>
        <v>0</v>
      </c>
      <c r="I834" s="176">
        <f t="shared" si="25"/>
        <v>0</v>
      </c>
      <c r="J834" s="176">
        <f t="shared" si="26"/>
        <v>0</v>
      </c>
      <c r="K834" s="176">
        <f t="shared" si="27"/>
        <v>0</v>
      </c>
      <c r="L834" s="185">
        <v>2140308</v>
      </c>
    </row>
    <row r="835" spans="1:12" s="170" customFormat="1" ht="20.25" customHeight="1">
      <c r="A835" s="192"/>
      <c r="B835" s="191" t="s">
        <v>1022</v>
      </c>
      <c r="C835" s="175">
        <v>0</v>
      </c>
      <c r="D835" s="175"/>
      <c r="E835" s="175"/>
      <c r="F835" s="175"/>
      <c r="G835" s="175"/>
      <c r="H835" s="176">
        <f t="shared" si="24"/>
        <v>0</v>
      </c>
      <c r="I835" s="176">
        <f t="shared" si="25"/>
        <v>0</v>
      </c>
      <c r="J835" s="176">
        <f t="shared" si="26"/>
        <v>0</v>
      </c>
      <c r="K835" s="176">
        <f t="shared" si="27"/>
        <v>0</v>
      </c>
      <c r="L835" s="185">
        <v>2140399</v>
      </c>
    </row>
    <row r="836" spans="1:12" s="170" customFormat="1" ht="20.25" customHeight="1">
      <c r="A836" s="192"/>
      <c r="B836" s="191" t="s">
        <v>1023</v>
      </c>
      <c r="C836" s="175">
        <v>0</v>
      </c>
      <c r="D836" s="175"/>
      <c r="E836" s="175"/>
      <c r="F836" s="175"/>
      <c r="G836" s="175"/>
      <c r="H836" s="176">
        <f t="shared" si="24"/>
        <v>0</v>
      </c>
      <c r="I836" s="176">
        <f t="shared" si="25"/>
        <v>0</v>
      </c>
      <c r="J836" s="176">
        <f t="shared" si="26"/>
        <v>0</v>
      </c>
      <c r="K836" s="176">
        <f t="shared" si="27"/>
        <v>0</v>
      </c>
      <c r="L836" s="185">
        <v>21405</v>
      </c>
    </row>
    <row r="837" spans="1:12" s="170" customFormat="1" ht="20.25" customHeight="1">
      <c r="A837" s="192"/>
      <c r="B837" s="191" t="s">
        <v>362</v>
      </c>
      <c r="C837" s="175">
        <v>0</v>
      </c>
      <c r="D837" s="175"/>
      <c r="E837" s="175"/>
      <c r="F837" s="175"/>
      <c r="G837" s="175"/>
      <c r="H837" s="176">
        <f t="shared" si="24"/>
        <v>0</v>
      </c>
      <c r="I837" s="176">
        <f t="shared" si="25"/>
        <v>0</v>
      </c>
      <c r="J837" s="176">
        <f t="shared" si="26"/>
        <v>0</v>
      </c>
      <c r="K837" s="176">
        <f t="shared" si="27"/>
        <v>0</v>
      </c>
      <c r="L837" s="185">
        <v>2140501</v>
      </c>
    </row>
    <row r="838" spans="1:12" s="170" customFormat="1" ht="20.25" customHeight="1">
      <c r="A838" s="192"/>
      <c r="B838" s="191" t="s">
        <v>363</v>
      </c>
      <c r="C838" s="175">
        <v>0</v>
      </c>
      <c r="D838" s="175"/>
      <c r="E838" s="175"/>
      <c r="F838" s="175"/>
      <c r="G838" s="175"/>
      <c r="H838" s="176">
        <f t="shared" si="24"/>
        <v>0</v>
      </c>
      <c r="I838" s="176">
        <f t="shared" si="25"/>
        <v>0</v>
      </c>
      <c r="J838" s="176">
        <f t="shared" si="26"/>
        <v>0</v>
      </c>
      <c r="K838" s="176">
        <f t="shared" si="27"/>
        <v>0</v>
      </c>
      <c r="L838" s="185">
        <v>2140502</v>
      </c>
    </row>
    <row r="839" spans="1:12" s="170" customFormat="1" ht="20.25" customHeight="1">
      <c r="A839" s="192"/>
      <c r="B839" s="191" t="s">
        <v>364</v>
      </c>
      <c r="C839" s="175">
        <v>0</v>
      </c>
      <c r="D839" s="175"/>
      <c r="E839" s="175"/>
      <c r="F839" s="175"/>
      <c r="G839" s="175"/>
      <c r="H839" s="176">
        <f t="shared" si="24"/>
        <v>0</v>
      </c>
      <c r="I839" s="176">
        <f t="shared" si="25"/>
        <v>0</v>
      </c>
      <c r="J839" s="176">
        <f t="shared" si="26"/>
        <v>0</v>
      </c>
      <c r="K839" s="176">
        <f t="shared" si="27"/>
        <v>0</v>
      </c>
      <c r="L839" s="185">
        <v>2140503</v>
      </c>
    </row>
    <row r="840" spans="1:12" s="170" customFormat="1" ht="20.25" customHeight="1">
      <c r="A840" s="192"/>
      <c r="B840" s="191" t="s">
        <v>1014</v>
      </c>
      <c r="C840" s="175">
        <v>0</v>
      </c>
      <c r="D840" s="175"/>
      <c r="E840" s="175"/>
      <c r="F840" s="175"/>
      <c r="G840" s="175"/>
      <c r="H840" s="176">
        <f t="shared" si="24"/>
        <v>0</v>
      </c>
      <c r="I840" s="176">
        <f t="shared" si="25"/>
        <v>0</v>
      </c>
      <c r="J840" s="176">
        <f t="shared" si="26"/>
        <v>0</v>
      </c>
      <c r="K840" s="176">
        <f t="shared" si="27"/>
        <v>0</v>
      </c>
      <c r="L840" s="185">
        <v>2140504</v>
      </c>
    </row>
    <row r="841" spans="1:12" s="170" customFormat="1" ht="20.25" customHeight="1">
      <c r="A841" s="192"/>
      <c r="B841" s="191" t="s">
        <v>1024</v>
      </c>
      <c r="C841" s="175">
        <v>0</v>
      </c>
      <c r="D841" s="175"/>
      <c r="E841" s="175"/>
      <c r="F841" s="175"/>
      <c r="G841" s="175"/>
      <c r="H841" s="176">
        <f t="shared" si="24"/>
        <v>0</v>
      </c>
      <c r="I841" s="176">
        <f t="shared" si="25"/>
        <v>0</v>
      </c>
      <c r="J841" s="176">
        <f t="shared" si="26"/>
        <v>0</v>
      </c>
      <c r="K841" s="176">
        <f t="shared" si="27"/>
        <v>0</v>
      </c>
      <c r="L841" s="185">
        <v>2140505</v>
      </c>
    </row>
    <row r="842" spans="1:12" s="170" customFormat="1" ht="20.25" customHeight="1">
      <c r="A842" s="192"/>
      <c r="B842" s="191" t="s">
        <v>1025</v>
      </c>
      <c r="C842" s="175">
        <v>0</v>
      </c>
      <c r="D842" s="175"/>
      <c r="E842" s="175"/>
      <c r="F842" s="175"/>
      <c r="G842" s="175"/>
      <c r="H842" s="176">
        <f t="shared" si="24"/>
        <v>0</v>
      </c>
      <c r="I842" s="176">
        <f t="shared" si="25"/>
        <v>0</v>
      </c>
      <c r="J842" s="176">
        <f t="shared" si="26"/>
        <v>0</v>
      </c>
      <c r="K842" s="176">
        <f t="shared" si="27"/>
        <v>0</v>
      </c>
      <c r="L842" s="185">
        <v>2140599</v>
      </c>
    </row>
    <row r="843" spans="1:12" s="170" customFormat="1" ht="20.25" customHeight="1">
      <c r="A843" s="192"/>
      <c r="B843" s="191" t="s">
        <v>1026</v>
      </c>
      <c r="C843" s="175">
        <v>0</v>
      </c>
      <c r="D843" s="175"/>
      <c r="E843" s="175"/>
      <c r="F843" s="175">
        <v>3631</v>
      </c>
      <c r="G843" s="175">
        <v>4474</v>
      </c>
      <c r="H843" s="176">
        <f t="shared" si="24"/>
        <v>0</v>
      </c>
      <c r="I843" s="176">
        <f t="shared" si="25"/>
        <v>0</v>
      </c>
      <c r="J843" s="176">
        <f t="shared" si="26"/>
        <v>0</v>
      </c>
      <c r="K843" s="176">
        <f t="shared" si="27"/>
        <v>1.2321674469843018</v>
      </c>
      <c r="L843" s="185">
        <v>21406</v>
      </c>
    </row>
    <row r="844" spans="1:12" s="170" customFormat="1" ht="20.25" customHeight="1">
      <c r="A844" s="192"/>
      <c r="B844" s="191" t="s">
        <v>1027</v>
      </c>
      <c r="C844" s="175">
        <v>0</v>
      </c>
      <c r="D844" s="175"/>
      <c r="E844" s="175"/>
      <c r="F844" s="175">
        <v>0</v>
      </c>
      <c r="G844" s="175">
        <v>8</v>
      </c>
      <c r="H844" s="176">
        <f t="shared" si="24"/>
        <v>0</v>
      </c>
      <c r="I844" s="176">
        <f t="shared" si="25"/>
        <v>0</v>
      </c>
      <c r="J844" s="176">
        <f t="shared" si="26"/>
        <v>0</v>
      </c>
      <c r="K844" s="176">
        <f t="shared" si="27"/>
        <v>0</v>
      </c>
      <c r="L844" s="185">
        <v>2140601</v>
      </c>
    </row>
    <row r="845" spans="1:12" s="170" customFormat="1" ht="20.25" customHeight="1">
      <c r="A845" s="192"/>
      <c r="B845" s="191" t="s">
        <v>1028</v>
      </c>
      <c r="C845" s="175">
        <v>0</v>
      </c>
      <c r="D845" s="175"/>
      <c r="E845" s="175"/>
      <c r="F845" s="175">
        <v>3631</v>
      </c>
      <c r="G845" s="175">
        <v>4466</v>
      </c>
      <c r="H845" s="176">
        <f t="shared" si="24"/>
        <v>0</v>
      </c>
      <c r="I845" s="176">
        <f t="shared" si="25"/>
        <v>0</v>
      </c>
      <c r="J845" s="176">
        <f t="shared" si="26"/>
        <v>0</v>
      </c>
      <c r="K845" s="176">
        <f t="shared" si="27"/>
        <v>1.2299641971908566</v>
      </c>
      <c r="L845" s="185">
        <v>2140602</v>
      </c>
    </row>
    <row r="846" spans="1:12" s="170" customFormat="1" ht="20.25" customHeight="1">
      <c r="A846" s="192"/>
      <c r="B846" s="191" t="s">
        <v>1029</v>
      </c>
      <c r="C846" s="175">
        <v>0</v>
      </c>
      <c r="D846" s="175"/>
      <c r="E846" s="175"/>
      <c r="F846" s="175">
        <v>0</v>
      </c>
      <c r="G846" s="175">
        <v>0</v>
      </c>
      <c r="H846" s="176">
        <f t="shared" si="24"/>
        <v>0</v>
      </c>
      <c r="I846" s="176">
        <f t="shared" si="25"/>
        <v>0</v>
      </c>
      <c r="J846" s="176">
        <f t="shared" si="26"/>
        <v>0</v>
      </c>
      <c r="K846" s="176">
        <f t="shared" si="27"/>
        <v>0</v>
      </c>
      <c r="L846" s="185">
        <v>2140603</v>
      </c>
    </row>
    <row r="847" spans="1:12" s="170" customFormat="1" ht="20.25" customHeight="1">
      <c r="A847" s="192"/>
      <c r="B847" s="191" t="s">
        <v>1030</v>
      </c>
      <c r="C847" s="175">
        <v>0</v>
      </c>
      <c r="D847" s="175"/>
      <c r="E847" s="175"/>
      <c r="F847" s="175">
        <v>0</v>
      </c>
      <c r="G847" s="175">
        <v>0</v>
      </c>
      <c r="H847" s="176">
        <f t="shared" si="24"/>
        <v>0</v>
      </c>
      <c r="I847" s="176">
        <f t="shared" si="25"/>
        <v>0</v>
      </c>
      <c r="J847" s="176">
        <f t="shared" si="26"/>
        <v>0</v>
      </c>
      <c r="K847" s="176">
        <f t="shared" si="27"/>
        <v>0</v>
      </c>
      <c r="L847" s="185">
        <v>2140699</v>
      </c>
    </row>
    <row r="848" spans="1:12" s="170" customFormat="1" ht="20.25" customHeight="1">
      <c r="A848" s="192"/>
      <c r="B848" s="191" t="s">
        <v>1031</v>
      </c>
      <c r="C848" s="175">
        <v>0</v>
      </c>
      <c r="D848" s="175">
        <v>281</v>
      </c>
      <c r="E848" s="175"/>
      <c r="F848" s="175">
        <v>192</v>
      </c>
      <c r="G848" s="175">
        <v>484</v>
      </c>
      <c r="H848" s="176">
        <f t="shared" si="24"/>
        <v>0</v>
      </c>
      <c r="I848" s="176">
        <f t="shared" si="25"/>
        <v>1.7224199288256228</v>
      </c>
      <c r="J848" s="176">
        <f t="shared" si="26"/>
        <v>0</v>
      </c>
      <c r="K848" s="176">
        <f t="shared" si="27"/>
        <v>2.5208333333333335</v>
      </c>
      <c r="L848" s="185">
        <v>21499</v>
      </c>
    </row>
    <row r="849" spans="1:12" s="170" customFormat="1" ht="20.25" customHeight="1">
      <c r="A849" s="192"/>
      <c r="B849" s="191" t="s">
        <v>1032</v>
      </c>
      <c r="C849" s="175">
        <v>0</v>
      </c>
      <c r="D849" s="175">
        <v>150</v>
      </c>
      <c r="E849" s="175"/>
      <c r="F849" s="175">
        <v>150</v>
      </c>
      <c r="G849" s="175">
        <v>0</v>
      </c>
      <c r="H849" s="176">
        <f t="shared" si="24"/>
        <v>0</v>
      </c>
      <c r="I849" s="176">
        <f t="shared" si="25"/>
        <v>0</v>
      </c>
      <c r="J849" s="176">
        <f t="shared" si="26"/>
        <v>0</v>
      </c>
      <c r="K849" s="176">
        <f t="shared" si="27"/>
        <v>0</v>
      </c>
      <c r="L849" s="185">
        <v>2149901</v>
      </c>
    </row>
    <row r="850" spans="1:12" s="170" customFormat="1" ht="20.25" customHeight="1">
      <c r="A850" s="192"/>
      <c r="B850" s="191" t="s">
        <v>1033</v>
      </c>
      <c r="C850" s="175">
        <v>0</v>
      </c>
      <c r="D850" s="175">
        <v>131</v>
      </c>
      <c r="E850" s="175"/>
      <c r="F850" s="175">
        <v>42</v>
      </c>
      <c r="G850" s="175">
        <v>484</v>
      </c>
      <c r="H850" s="176">
        <f t="shared" si="24"/>
        <v>0</v>
      </c>
      <c r="I850" s="176">
        <f t="shared" si="25"/>
        <v>3.6946564885496183</v>
      </c>
      <c r="J850" s="176">
        <f t="shared" si="26"/>
        <v>0</v>
      </c>
      <c r="K850" s="176">
        <f t="shared" si="27"/>
        <v>11.523809523809524</v>
      </c>
      <c r="L850" s="185">
        <v>2149999</v>
      </c>
    </row>
    <row r="851" spans="1:12" s="170" customFormat="1" ht="20.25" customHeight="1">
      <c r="A851" s="190" t="s">
        <v>1034</v>
      </c>
      <c r="B851" s="191" t="s">
        <v>321</v>
      </c>
      <c r="C851" s="175">
        <v>0</v>
      </c>
      <c r="D851" s="175">
        <v>440</v>
      </c>
      <c r="E851" s="175"/>
      <c r="F851" s="175">
        <v>427</v>
      </c>
      <c r="G851" s="175">
        <v>505</v>
      </c>
      <c r="H851" s="176">
        <f t="shared" si="24"/>
        <v>0</v>
      </c>
      <c r="I851" s="176">
        <f t="shared" si="25"/>
        <v>1.1477272727272727</v>
      </c>
      <c r="J851" s="176">
        <f t="shared" si="26"/>
        <v>0</v>
      </c>
      <c r="K851" s="176">
        <f t="shared" si="27"/>
        <v>1.1826697892271663</v>
      </c>
      <c r="L851" s="185">
        <v>215</v>
      </c>
    </row>
    <row r="852" spans="1:12" s="170" customFormat="1" ht="20.25" customHeight="1">
      <c r="A852" s="192"/>
      <c r="B852" s="191" t="s">
        <v>1035</v>
      </c>
      <c r="C852" s="175">
        <v>0</v>
      </c>
      <c r="D852" s="175"/>
      <c r="E852" s="175"/>
      <c r="F852" s="175">
        <v>0</v>
      </c>
      <c r="G852" s="175"/>
      <c r="H852" s="176">
        <f t="shared" si="24"/>
        <v>0</v>
      </c>
      <c r="I852" s="176">
        <f t="shared" si="25"/>
        <v>0</v>
      </c>
      <c r="J852" s="176">
        <f t="shared" si="26"/>
        <v>0</v>
      </c>
      <c r="K852" s="176">
        <f t="shared" si="27"/>
        <v>0</v>
      </c>
      <c r="L852" s="185">
        <v>21501</v>
      </c>
    </row>
    <row r="853" spans="1:12" s="170" customFormat="1" ht="20.25" customHeight="1">
      <c r="A853" s="192"/>
      <c r="B853" s="191" t="s">
        <v>362</v>
      </c>
      <c r="C853" s="175">
        <v>0</v>
      </c>
      <c r="D853" s="175"/>
      <c r="E853" s="175"/>
      <c r="F853" s="175">
        <v>0</v>
      </c>
      <c r="G853" s="175"/>
      <c r="H853" s="176">
        <f t="shared" si="24"/>
        <v>0</v>
      </c>
      <c r="I853" s="176">
        <f t="shared" si="25"/>
        <v>0</v>
      </c>
      <c r="J853" s="176">
        <f t="shared" si="26"/>
        <v>0</v>
      </c>
      <c r="K853" s="176">
        <f t="shared" si="27"/>
        <v>0</v>
      </c>
      <c r="L853" s="185">
        <v>2150101</v>
      </c>
    </row>
    <row r="854" spans="1:12" s="170" customFormat="1" ht="20.25" customHeight="1">
      <c r="A854" s="192"/>
      <c r="B854" s="191" t="s">
        <v>363</v>
      </c>
      <c r="C854" s="175">
        <v>0</v>
      </c>
      <c r="D854" s="175"/>
      <c r="E854" s="175"/>
      <c r="F854" s="175">
        <v>0</v>
      </c>
      <c r="G854" s="175"/>
      <c r="H854" s="176">
        <f t="shared" si="24"/>
        <v>0</v>
      </c>
      <c r="I854" s="176">
        <f t="shared" si="25"/>
        <v>0</v>
      </c>
      <c r="J854" s="176">
        <f t="shared" si="26"/>
        <v>0</v>
      </c>
      <c r="K854" s="176">
        <f t="shared" si="27"/>
        <v>0</v>
      </c>
      <c r="L854" s="185">
        <v>2150102</v>
      </c>
    </row>
    <row r="855" spans="1:12" s="170" customFormat="1" ht="20.25" customHeight="1">
      <c r="A855" s="192"/>
      <c r="B855" s="191" t="s">
        <v>364</v>
      </c>
      <c r="C855" s="175">
        <v>0</v>
      </c>
      <c r="D855" s="175"/>
      <c r="E855" s="175"/>
      <c r="F855" s="175">
        <v>0</v>
      </c>
      <c r="G855" s="175"/>
      <c r="H855" s="176">
        <f t="shared" si="24"/>
        <v>0</v>
      </c>
      <c r="I855" s="176">
        <f t="shared" si="25"/>
        <v>0</v>
      </c>
      <c r="J855" s="176">
        <f t="shared" si="26"/>
        <v>0</v>
      </c>
      <c r="K855" s="176">
        <f t="shared" si="27"/>
        <v>0</v>
      </c>
      <c r="L855" s="185">
        <v>2150103</v>
      </c>
    </row>
    <row r="856" spans="1:12" s="170" customFormat="1" ht="20.25" customHeight="1">
      <c r="A856" s="192"/>
      <c r="B856" s="191" t="s">
        <v>1036</v>
      </c>
      <c r="C856" s="175">
        <v>0</v>
      </c>
      <c r="D856" s="175"/>
      <c r="E856" s="175"/>
      <c r="F856" s="175">
        <v>0</v>
      </c>
      <c r="G856" s="175"/>
      <c r="H856" s="176">
        <f t="shared" si="24"/>
        <v>0</v>
      </c>
      <c r="I856" s="176">
        <f t="shared" si="25"/>
        <v>0</v>
      </c>
      <c r="J856" s="176">
        <f t="shared" si="26"/>
        <v>0</v>
      </c>
      <c r="K856" s="176">
        <f t="shared" si="27"/>
        <v>0</v>
      </c>
      <c r="L856" s="185">
        <v>2150104</v>
      </c>
    </row>
    <row r="857" spans="1:12" s="170" customFormat="1" ht="20.25" customHeight="1">
      <c r="A857" s="192"/>
      <c r="B857" s="191" t="s">
        <v>1037</v>
      </c>
      <c r="C857" s="175">
        <v>0</v>
      </c>
      <c r="D857" s="175"/>
      <c r="E857" s="175"/>
      <c r="F857" s="175">
        <v>0</v>
      </c>
      <c r="G857" s="175"/>
      <c r="H857" s="176">
        <f t="shared" si="24"/>
        <v>0</v>
      </c>
      <c r="I857" s="176">
        <f t="shared" si="25"/>
        <v>0</v>
      </c>
      <c r="J857" s="176">
        <f t="shared" si="26"/>
        <v>0</v>
      </c>
      <c r="K857" s="176">
        <f t="shared" si="27"/>
        <v>0</v>
      </c>
      <c r="L857" s="185">
        <v>2150105</v>
      </c>
    </row>
    <row r="858" spans="1:12" s="170" customFormat="1" ht="20.25" customHeight="1">
      <c r="A858" s="192"/>
      <c r="B858" s="191" t="s">
        <v>1038</v>
      </c>
      <c r="C858" s="175">
        <v>0</v>
      </c>
      <c r="D858" s="175"/>
      <c r="E858" s="175"/>
      <c r="F858" s="175">
        <v>0</v>
      </c>
      <c r="G858" s="175"/>
      <c r="H858" s="176">
        <f t="shared" si="24"/>
        <v>0</v>
      </c>
      <c r="I858" s="176">
        <f t="shared" si="25"/>
        <v>0</v>
      </c>
      <c r="J858" s="176">
        <f t="shared" si="26"/>
        <v>0</v>
      </c>
      <c r="K858" s="176">
        <f t="shared" si="27"/>
        <v>0</v>
      </c>
      <c r="L858" s="185">
        <v>2150106</v>
      </c>
    </row>
    <row r="859" spans="1:12" s="170" customFormat="1" ht="20.25" customHeight="1">
      <c r="A859" s="192"/>
      <c r="B859" s="191" t="s">
        <v>1039</v>
      </c>
      <c r="C859" s="175">
        <v>0</v>
      </c>
      <c r="D859" s="175"/>
      <c r="E859" s="175"/>
      <c r="F859" s="175">
        <v>0</v>
      </c>
      <c r="G859" s="175"/>
      <c r="H859" s="176">
        <f t="shared" si="24"/>
        <v>0</v>
      </c>
      <c r="I859" s="176">
        <f t="shared" si="25"/>
        <v>0</v>
      </c>
      <c r="J859" s="176">
        <f t="shared" si="26"/>
        <v>0</v>
      </c>
      <c r="K859" s="176">
        <f t="shared" si="27"/>
        <v>0</v>
      </c>
      <c r="L859" s="185">
        <v>2150107</v>
      </c>
    </row>
    <row r="860" spans="1:12" s="170" customFormat="1" ht="20.25" customHeight="1">
      <c r="A860" s="192"/>
      <c r="B860" s="191" t="s">
        <v>1040</v>
      </c>
      <c r="C860" s="175">
        <v>0</v>
      </c>
      <c r="D860" s="175"/>
      <c r="E860" s="175"/>
      <c r="F860" s="175">
        <v>0</v>
      </c>
      <c r="G860" s="175"/>
      <c r="H860" s="176">
        <f t="shared" si="24"/>
        <v>0</v>
      </c>
      <c r="I860" s="176">
        <f t="shared" si="25"/>
        <v>0</v>
      </c>
      <c r="J860" s="176">
        <f t="shared" si="26"/>
        <v>0</v>
      </c>
      <c r="K860" s="176">
        <f t="shared" si="27"/>
        <v>0</v>
      </c>
      <c r="L860" s="185">
        <v>2150108</v>
      </c>
    </row>
    <row r="861" spans="1:12" s="170" customFormat="1" ht="20.25" customHeight="1">
      <c r="A861" s="192"/>
      <c r="B861" s="191" t="s">
        <v>1041</v>
      </c>
      <c r="C861" s="175">
        <v>0</v>
      </c>
      <c r="D861" s="175"/>
      <c r="E861" s="175"/>
      <c r="F861" s="175">
        <v>0</v>
      </c>
      <c r="G861" s="175"/>
      <c r="H861" s="176">
        <f t="shared" si="24"/>
        <v>0</v>
      </c>
      <c r="I861" s="176">
        <f t="shared" si="25"/>
        <v>0</v>
      </c>
      <c r="J861" s="176">
        <f t="shared" si="26"/>
        <v>0</v>
      </c>
      <c r="K861" s="176">
        <f t="shared" si="27"/>
        <v>0</v>
      </c>
      <c r="L861" s="185">
        <v>2150199</v>
      </c>
    </row>
    <row r="862" spans="1:12" s="170" customFormat="1" ht="20.25" customHeight="1">
      <c r="A862" s="192"/>
      <c r="B862" s="191" t="s">
        <v>1042</v>
      </c>
      <c r="C862" s="175">
        <v>0</v>
      </c>
      <c r="D862" s="175"/>
      <c r="E862" s="175"/>
      <c r="F862" s="175"/>
      <c r="G862" s="175"/>
      <c r="H862" s="176">
        <f t="shared" si="24"/>
        <v>0</v>
      </c>
      <c r="I862" s="176">
        <f t="shared" si="25"/>
        <v>0</v>
      </c>
      <c r="J862" s="176">
        <f t="shared" si="26"/>
        <v>0</v>
      </c>
      <c r="K862" s="176">
        <f t="shared" si="27"/>
        <v>0</v>
      </c>
      <c r="L862" s="185">
        <v>21502</v>
      </c>
    </row>
    <row r="863" spans="1:12" s="170" customFormat="1" ht="20.25" customHeight="1">
      <c r="A863" s="192"/>
      <c r="B863" s="191" t="s">
        <v>362</v>
      </c>
      <c r="C863" s="175">
        <v>0</v>
      </c>
      <c r="D863" s="175"/>
      <c r="E863" s="175"/>
      <c r="F863" s="175"/>
      <c r="G863" s="175"/>
      <c r="H863" s="176">
        <f t="shared" si="24"/>
        <v>0</v>
      </c>
      <c r="I863" s="176">
        <f t="shared" si="25"/>
        <v>0</v>
      </c>
      <c r="J863" s="176">
        <f t="shared" si="26"/>
        <v>0</v>
      </c>
      <c r="K863" s="176">
        <f t="shared" si="27"/>
        <v>0</v>
      </c>
      <c r="L863" s="185">
        <v>2150201</v>
      </c>
    </row>
    <row r="864" spans="1:12" s="170" customFormat="1" ht="20.25" customHeight="1">
      <c r="A864" s="192"/>
      <c r="B864" s="191" t="s">
        <v>363</v>
      </c>
      <c r="C864" s="175">
        <v>0</v>
      </c>
      <c r="D864" s="175"/>
      <c r="E864" s="175"/>
      <c r="F864" s="175"/>
      <c r="G864" s="175"/>
      <c r="H864" s="176">
        <f t="shared" si="24"/>
        <v>0</v>
      </c>
      <c r="I864" s="176">
        <f t="shared" si="25"/>
        <v>0</v>
      </c>
      <c r="J864" s="176">
        <f t="shared" si="26"/>
        <v>0</v>
      </c>
      <c r="K864" s="176">
        <f t="shared" si="27"/>
        <v>0</v>
      </c>
      <c r="L864" s="185">
        <v>2150202</v>
      </c>
    </row>
    <row r="865" spans="1:12" s="170" customFormat="1" ht="20.25" customHeight="1">
      <c r="A865" s="192"/>
      <c r="B865" s="191" t="s">
        <v>364</v>
      </c>
      <c r="C865" s="175">
        <v>0</v>
      </c>
      <c r="D865" s="175"/>
      <c r="E865" s="175"/>
      <c r="F865" s="175"/>
      <c r="G865" s="175"/>
      <c r="H865" s="176">
        <f t="shared" si="24"/>
        <v>0</v>
      </c>
      <c r="I865" s="176">
        <f t="shared" si="25"/>
        <v>0</v>
      </c>
      <c r="J865" s="176">
        <f t="shared" si="26"/>
        <v>0</v>
      </c>
      <c r="K865" s="176">
        <f t="shared" si="27"/>
        <v>0</v>
      </c>
      <c r="L865" s="185">
        <v>2150203</v>
      </c>
    </row>
    <row r="866" spans="1:12" s="170" customFormat="1" ht="20.25" customHeight="1">
      <c r="A866" s="192"/>
      <c r="B866" s="191" t="s">
        <v>1043</v>
      </c>
      <c r="C866" s="175">
        <v>0</v>
      </c>
      <c r="D866" s="175"/>
      <c r="E866" s="175"/>
      <c r="F866" s="175"/>
      <c r="G866" s="175"/>
      <c r="H866" s="176">
        <f t="shared" si="24"/>
        <v>0</v>
      </c>
      <c r="I866" s="176">
        <f t="shared" si="25"/>
        <v>0</v>
      </c>
      <c r="J866" s="176">
        <f t="shared" si="26"/>
        <v>0</v>
      </c>
      <c r="K866" s="176">
        <f t="shared" si="27"/>
        <v>0</v>
      </c>
      <c r="L866" s="185">
        <v>2150204</v>
      </c>
    </row>
    <row r="867" spans="1:12" s="170" customFormat="1" ht="20.25" customHeight="1">
      <c r="A867" s="192"/>
      <c r="B867" s="191" t="s">
        <v>1044</v>
      </c>
      <c r="C867" s="175">
        <v>0</v>
      </c>
      <c r="D867" s="175"/>
      <c r="E867" s="175"/>
      <c r="F867" s="175"/>
      <c r="G867" s="175"/>
      <c r="H867" s="176">
        <f t="shared" si="24"/>
        <v>0</v>
      </c>
      <c r="I867" s="176">
        <f t="shared" si="25"/>
        <v>0</v>
      </c>
      <c r="J867" s="176">
        <f t="shared" si="26"/>
        <v>0</v>
      </c>
      <c r="K867" s="176">
        <f t="shared" si="27"/>
        <v>0</v>
      </c>
      <c r="L867" s="185">
        <v>2150205</v>
      </c>
    </row>
    <row r="868" spans="1:12" s="170" customFormat="1" ht="20.25" customHeight="1">
      <c r="A868" s="192"/>
      <c r="B868" s="191" t="s">
        <v>1045</v>
      </c>
      <c r="C868" s="175">
        <v>0</v>
      </c>
      <c r="D868" s="175"/>
      <c r="E868" s="175"/>
      <c r="F868" s="175"/>
      <c r="G868" s="175"/>
      <c r="H868" s="176">
        <f t="shared" si="24"/>
        <v>0</v>
      </c>
      <c r="I868" s="176">
        <f t="shared" si="25"/>
        <v>0</v>
      </c>
      <c r="J868" s="176">
        <f t="shared" si="26"/>
        <v>0</v>
      </c>
      <c r="K868" s="176">
        <f t="shared" si="27"/>
        <v>0</v>
      </c>
      <c r="L868" s="185">
        <v>2150206</v>
      </c>
    </row>
    <row r="869" spans="1:12" s="170" customFormat="1" ht="20.25" customHeight="1">
      <c r="A869" s="192"/>
      <c r="B869" s="191" t="s">
        <v>1046</v>
      </c>
      <c r="C869" s="175">
        <v>0</v>
      </c>
      <c r="D869" s="175"/>
      <c r="E869" s="175"/>
      <c r="F869" s="175"/>
      <c r="G869" s="175"/>
      <c r="H869" s="176">
        <f t="shared" si="24"/>
        <v>0</v>
      </c>
      <c r="I869" s="176">
        <f t="shared" si="25"/>
        <v>0</v>
      </c>
      <c r="J869" s="176">
        <f t="shared" si="26"/>
        <v>0</v>
      </c>
      <c r="K869" s="176">
        <f t="shared" si="27"/>
        <v>0</v>
      </c>
      <c r="L869" s="185">
        <v>2150207</v>
      </c>
    </row>
    <row r="870" spans="1:12" s="170" customFormat="1" ht="20.25" customHeight="1">
      <c r="A870" s="192"/>
      <c r="B870" s="191" t="s">
        <v>1047</v>
      </c>
      <c r="C870" s="175">
        <v>0</v>
      </c>
      <c r="D870" s="175"/>
      <c r="E870" s="175"/>
      <c r="F870" s="175"/>
      <c r="G870" s="175"/>
      <c r="H870" s="176">
        <f t="shared" si="24"/>
        <v>0</v>
      </c>
      <c r="I870" s="176">
        <f t="shared" si="25"/>
        <v>0</v>
      </c>
      <c r="J870" s="176">
        <f t="shared" si="26"/>
        <v>0</v>
      </c>
      <c r="K870" s="176">
        <f t="shared" si="27"/>
        <v>0</v>
      </c>
      <c r="L870" s="185">
        <v>2150208</v>
      </c>
    </row>
    <row r="871" spans="1:12" s="170" customFormat="1" ht="20.25" customHeight="1">
      <c r="A871" s="192"/>
      <c r="B871" s="191" t="s">
        <v>1048</v>
      </c>
      <c r="C871" s="175">
        <v>0</v>
      </c>
      <c r="D871" s="175"/>
      <c r="E871" s="175"/>
      <c r="F871" s="175"/>
      <c r="G871" s="175"/>
      <c r="H871" s="176">
        <f t="shared" si="24"/>
        <v>0</v>
      </c>
      <c r="I871" s="176">
        <f t="shared" si="25"/>
        <v>0</v>
      </c>
      <c r="J871" s="176">
        <f t="shared" si="26"/>
        <v>0</v>
      </c>
      <c r="K871" s="176">
        <f t="shared" si="27"/>
        <v>0</v>
      </c>
      <c r="L871" s="185">
        <v>2150209</v>
      </c>
    </row>
    <row r="872" spans="1:12" s="170" customFormat="1" ht="20.25" customHeight="1">
      <c r="A872" s="192"/>
      <c r="B872" s="191" t="s">
        <v>1049</v>
      </c>
      <c r="C872" s="175">
        <v>0</v>
      </c>
      <c r="D872" s="175"/>
      <c r="E872" s="175"/>
      <c r="F872" s="175"/>
      <c r="G872" s="175"/>
      <c r="H872" s="176">
        <f t="shared" si="24"/>
        <v>0</v>
      </c>
      <c r="I872" s="176">
        <f t="shared" si="25"/>
        <v>0</v>
      </c>
      <c r="J872" s="176">
        <f t="shared" si="26"/>
        <v>0</v>
      </c>
      <c r="K872" s="176">
        <f t="shared" si="27"/>
        <v>0</v>
      </c>
      <c r="L872" s="185">
        <v>2150210</v>
      </c>
    </row>
    <row r="873" spans="1:12" s="170" customFormat="1" ht="20.25" customHeight="1">
      <c r="A873" s="192"/>
      <c r="B873" s="191" t="s">
        <v>1050</v>
      </c>
      <c r="C873" s="175">
        <v>0</v>
      </c>
      <c r="D873" s="175"/>
      <c r="E873" s="175"/>
      <c r="F873" s="175"/>
      <c r="G873" s="175"/>
      <c r="H873" s="176">
        <f t="shared" si="24"/>
        <v>0</v>
      </c>
      <c r="I873" s="176">
        <f t="shared" si="25"/>
        <v>0</v>
      </c>
      <c r="J873" s="176">
        <f t="shared" si="26"/>
        <v>0</v>
      </c>
      <c r="K873" s="176">
        <f t="shared" si="27"/>
        <v>0</v>
      </c>
      <c r="L873" s="185">
        <v>2150212</v>
      </c>
    </row>
    <row r="874" spans="1:12" s="170" customFormat="1" ht="20.25" customHeight="1">
      <c r="A874" s="192"/>
      <c r="B874" s="191" t="s">
        <v>1051</v>
      </c>
      <c r="C874" s="175">
        <v>0</v>
      </c>
      <c r="D874" s="175"/>
      <c r="E874" s="175"/>
      <c r="F874" s="175"/>
      <c r="G874" s="175"/>
      <c r="H874" s="176">
        <f t="shared" si="24"/>
        <v>0</v>
      </c>
      <c r="I874" s="176">
        <f t="shared" si="25"/>
        <v>0</v>
      </c>
      <c r="J874" s="176">
        <f t="shared" si="26"/>
        <v>0</v>
      </c>
      <c r="K874" s="176">
        <f t="shared" si="27"/>
        <v>0</v>
      </c>
      <c r="L874" s="185">
        <v>2150213</v>
      </c>
    </row>
    <row r="875" spans="1:12" s="170" customFormat="1" ht="20.25" customHeight="1">
      <c r="A875" s="192"/>
      <c r="B875" s="191" t="s">
        <v>1052</v>
      </c>
      <c r="C875" s="175">
        <v>0</v>
      </c>
      <c r="D875" s="175"/>
      <c r="E875" s="175"/>
      <c r="F875" s="175"/>
      <c r="G875" s="175"/>
      <c r="H875" s="176">
        <f t="shared" si="24"/>
        <v>0</v>
      </c>
      <c r="I875" s="176">
        <f t="shared" si="25"/>
        <v>0</v>
      </c>
      <c r="J875" s="176">
        <f t="shared" si="26"/>
        <v>0</v>
      </c>
      <c r="K875" s="176">
        <f t="shared" si="27"/>
        <v>0</v>
      </c>
      <c r="L875" s="185">
        <v>2150214</v>
      </c>
    </row>
    <row r="876" spans="1:12" s="170" customFormat="1" ht="20.25" customHeight="1">
      <c r="A876" s="192"/>
      <c r="B876" s="191" t="s">
        <v>1053</v>
      </c>
      <c r="C876" s="175">
        <v>0</v>
      </c>
      <c r="D876" s="175"/>
      <c r="E876" s="175"/>
      <c r="F876" s="175"/>
      <c r="G876" s="175"/>
      <c r="H876" s="176">
        <f t="shared" si="24"/>
        <v>0</v>
      </c>
      <c r="I876" s="176">
        <f t="shared" si="25"/>
        <v>0</v>
      </c>
      <c r="J876" s="176">
        <f t="shared" si="26"/>
        <v>0</v>
      </c>
      <c r="K876" s="176">
        <f t="shared" si="27"/>
        <v>0</v>
      </c>
      <c r="L876" s="185">
        <v>2150215</v>
      </c>
    </row>
    <row r="877" spans="1:12" s="170" customFormat="1" ht="20.25" customHeight="1">
      <c r="A877" s="192"/>
      <c r="B877" s="191" t="s">
        <v>1054</v>
      </c>
      <c r="C877" s="175">
        <v>0</v>
      </c>
      <c r="D877" s="175"/>
      <c r="E877" s="175"/>
      <c r="F877" s="175"/>
      <c r="G877" s="175"/>
      <c r="H877" s="176">
        <f t="shared" si="24"/>
        <v>0</v>
      </c>
      <c r="I877" s="176">
        <f t="shared" si="25"/>
        <v>0</v>
      </c>
      <c r="J877" s="176">
        <f t="shared" si="26"/>
        <v>0</v>
      </c>
      <c r="K877" s="176">
        <f t="shared" si="27"/>
        <v>0</v>
      </c>
      <c r="L877" s="185">
        <v>2150299</v>
      </c>
    </row>
    <row r="878" spans="1:12" s="170" customFormat="1" ht="20.25" customHeight="1">
      <c r="A878" s="192"/>
      <c r="B878" s="191" t="s">
        <v>1055</v>
      </c>
      <c r="C878" s="175">
        <v>0</v>
      </c>
      <c r="D878" s="175"/>
      <c r="E878" s="175"/>
      <c r="F878" s="175"/>
      <c r="G878" s="175"/>
      <c r="H878" s="176">
        <f t="shared" si="24"/>
        <v>0</v>
      </c>
      <c r="I878" s="176">
        <f t="shared" si="25"/>
        <v>0</v>
      </c>
      <c r="J878" s="176">
        <f t="shared" si="26"/>
        <v>0</v>
      </c>
      <c r="K878" s="176">
        <f t="shared" si="27"/>
        <v>0</v>
      </c>
      <c r="L878" s="185">
        <v>21503</v>
      </c>
    </row>
    <row r="879" spans="1:12" s="170" customFormat="1" ht="20.25" customHeight="1">
      <c r="A879" s="192"/>
      <c r="B879" s="191" t="s">
        <v>362</v>
      </c>
      <c r="C879" s="175">
        <v>0</v>
      </c>
      <c r="D879" s="175"/>
      <c r="E879" s="175"/>
      <c r="F879" s="175"/>
      <c r="G879" s="175"/>
      <c r="H879" s="176">
        <f t="shared" si="24"/>
        <v>0</v>
      </c>
      <c r="I879" s="176">
        <f t="shared" si="25"/>
        <v>0</v>
      </c>
      <c r="J879" s="176">
        <f t="shared" si="26"/>
        <v>0</v>
      </c>
      <c r="K879" s="176">
        <f t="shared" si="27"/>
        <v>0</v>
      </c>
      <c r="L879" s="185">
        <v>2150301</v>
      </c>
    </row>
    <row r="880" spans="1:12" s="170" customFormat="1" ht="20.25" customHeight="1">
      <c r="A880" s="192"/>
      <c r="B880" s="191" t="s">
        <v>363</v>
      </c>
      <c r="C880" s="175">
        <v>0</v>
      </c>
      <c r="D880" s="175"/>
      <c r="E880" s="175"/>
      <c r="F880" s="175"/>
      <c r="G880" s="175"/>
      <c r="H880" s="176">
        <f t="shared" si="24"/>
        <v>0</v>
      </c>
      <c r="I880" s="176">
        <f t="shared" si="25"/>
        <v>0</v>
      </c>
      <c r="J880" s="176">
        <f t="shared" si="26"/>
        <v>0</v>
      </c>
      <c r="K880" s="176">
        <f t="shared" si="27"/>
        <v>0</v>
      </c>
      <c r="L880" s="185">
        <v>2150302</v>
      </c>
    </row>
    <row r="881" spans="1:12" s="170" customFormat="1" ht="20.25" customHeight="1">
      <c r="A881" s="192"/>
      <c r="B881" s="191" t="s">
        <v>364</v>
      </c>
      <c r="C881" s="175">
        <v>0</v>
      </c>
      <c r="D881" s="175"/>
      <c r="E881" s="175"/>
      <c r="F881" s="175"/>
      <c r="G881" s="175"/>
      <c r="H881" s="176">
        <f t="shared" si="24"/>
        <v>0</v>
      </c>
      <c r="I881" s="176">
        <f t="shared" si="25"/>
        <v>0</v>
      </c>
      <c r="J881" s="176">
        <f t="shared" si="26"/>
        <v>0</v>
      </c>
      <c r="K881" s="176">
        <f t="shared" si="27"/>
        <v>0</v>
      </c>
      <c r="L881" s="185">
        <v>2150303</v>
      </c>
    </row>
    <row r="882" spans="1:12" s="170" customFormat="1" ht="20.25" customHeight="1">
      <c r="A882" s="192"/>
      <c r="B882" s="191" t="s">
        <v>1056</v>
      </c>
      <c r="C882" s="175">
        <v>0</v>
      </c>
      <c r="D882" s="175"/>
      <c r="E882" s="175"/>
      <c r="F882" s="175"/>
      <c r="G882" s="175"/>
      <c r="H882" s="176">
        <f t="shared" si="24"/>
        <v>0</v>
      </c>
      <c r="I882" s="176">
        <f t="shared" si="25"/>
        <v>0</v>
      </c>
      <c r="J882" s="176">
        <f t="shared" si="26"/>
        <v>0</v>
      </c>
      <c r="K882" s="176">
        <f t="shared" si="27"/>
        <v>0</v>
      </c>
      <c r="L882" s="185">
        <v>2150399</v>
      </c>
    </row>
    <row r="883" spans="1:12" s="170" customFormat="1" ht="20.25" customHeight="1">
      <c r="A883" s="192"/>
      <c r="B883" s="191" t="s">
        <v>1057</v>
      </c>
      <c r="C883" s="175">
        <v>0</v>
      </c>
      <c r="D883" s="175">
        <v>40</v>
      </c>
      <c r="E883" s="175"/>
      <c r="F883" s="175">
        <v>96</v>
      </c>
      <c r="G883" s="175">
        <v>335</v>
      </c>
      <c r="H883" s="176">
        <f t="shared" si="24"/>
        <v>0</v>
      </c>
      <c r="I883" s="176">
        <f t="shared" si="25"/>
        <v>8.375</v>
      </c>
      <c r="J883" s="176">
        <f t="shared" si="26"/>
        <v>0</v>
      </c>
      <c r="K883" s="176">
        <f t="shared" si="27"/>
        <v>3.4895833333333335</v>
      </c>
      <c r="L883" s="185">
        <v>21505</v>
      </c>
    </row>
    <row r="884" spans="1:12" s="170" customFormat="1" ht="20.25" customHeight="1">
      <c r="A884" s="192"/>
      <c r="B884" s="191" t="s">
        <v>362</v>
      </c>
      <c r="C884" s="175">
        <v>0</v>
      </c>
      <c r="D884" s="175"/>
      <c r="E884" s="175"/>
      <c r="F884" s="175">
        <v>0</v>
      </c>
      <c r="G884" s="175">
        <v>0</v>
      </c>
      <c r="H884" s="176">
        <f t="shared" si="24"/>
        <v>0</v>
      </c>
      <c r="I884" s="176">
        <f t="shared" si="25"/>
        <v>0</v>
      </c>
      <c r="J884" s="176">
        <f t="shared" si="26"/>
        <v>0</v>
      </c>
      <c r="K884" s="176">
        <f t="shared" si="27"/>
        <v>0</v>
      </c>
      <c r="L884" s="185">
        <v>2150501</v>
      </c>
    </row>
    <row r="885" spans="1:12" s="170" customFormat="1" ht="20.25" customHeight="1">
      <c r="A885" s="192"/>
      <c r="B885" s="191" t="s">
        <v>363</v>
      </c>
      <c r="C885" s="175">
        <v>0</v>
      </c>
      <c r="D885" s="175">
        <v>40</v>
      </c>
      <c r="E885" s="175"/>
      <c r="F885" s="175">
        <v>17</v>
      </c>
      <c r="G885" s="175">
        <v>0</v>
      </c>
      <c r="H885" s="176">
        <f t="shared" si="24"/>
        <v>0</v>
      </c>
      <c r="I885" s="176">
        <f t="shared" si="25"/>
        <v>0</v>
      </c>
      <c r="J885" s="176">
        <f t="shared" si="26"/>
        <v>0</v>
      </c>
      <c r="K885" s="176">
        <f t="shared" si="27"/>
        <v>0</v>
      </c>
      <c r="L885" s="185">
        <v>2150502</v>
      </c>
    </row>
    <row r="886" spans="1:12" s="170" customFormat="1" ht="20.25" customHeight="1">
      <c r="A886" s="192"/>
      <c r="B886" s="191" t="s">
        <v>364</v>
      </c>
      <c r="C886" s="175">
        <v>0</v>
      </c>
      <c r="D886" s="175"/>
      <c r="E886" s="175"/>
      <c r="F886" s="175">
        <v>0</v>
      </c>
      <c r="G886" s="175">
        <v>-43</v>
      </c>
      <c r="H886" s="176">
        <f t="shared" si="24"/>
        <v>0</v>
      </c>
      <c r="I886" s="176">
        <f t="shared" si="25"/>
        <v>0</v>
      </c>
      <c r="J886" s="176">
        <f t="shared" si="26"/>
        <v>0</v>
      </c>
      <c r="K886" s="176">
        <f t="shared" si="27"/>
        <v>0</v>
      </c>
      <c r="L886" s="185">
        <v>2150503</v>
      </c>
    </row>
    <row r="887" spans="1:12" s="170" customFormat="1" ht="20.25" customHeight="1">
      <c r="A887" s="192"/>
      <c r="B887" s="191" t="s">
        <v>1058</v>
      </c>
      <c r="C887" s="175">
        <v>0</v>
      </c>
      <c r="D887" s="175"/>
      <c r="E887" s="175"/>
      <c r="F887" s="175">
        <v>0</v>
      </c>
      <c r="G887" s="175">
        <v>0</v>
      </c>
      <c r="H887" s="176">
        <f t="shared" si="24"/>
        <v>0</v>
      </c>
      <c r="I887" s="176">
        <f t="shared" si="25"/>
        <v>0</v>
      </c>
      <c r="J887" s="176">
        <f t="shared" si="26"/>
        <v>0</v>
      </c>
      <c r="K887" s="176">
        <f t="shared" si="27"/>
        <v>0</v>
      </c>
      <c r="L887" s="185">
        <v>2150505</v>
      </c>
    </row>
    <row r="888" spans="1:12" s="170" customFormat="1" ht="20.25" customHeight="1">
      <c r="A888" s="192"/>
      <c r="B888" s="191" t="s">
        <v>1059</v>
      </c>
      <c r="C888" s="175">
        <v>0</v>
      </c>
      <c r="D888" s="175"/>
      <c r="E888" s="175"/>
      <c r="F888" s="175">
        <v>0</v>
      </c>
      <c r="G888" s="175">
        <v>0</v>
      </c>
      <c r="H888" s="176">
        <f t="shared" si="24"/>
        <v>0</v>
      </c>
      <c r="I888" s="176">
        <f t="shared" si="25"/>
        <v>0</v>
      </c>
      <c r="J888" s="176">
        <f t="shared" si="26"/>
        <v>0</v>
      </c>
      <c r="K888" s="176">
        <f t="shared" si="27"/>
        <v>0</v>
      </c>
      <c r="L888" s="185">
        <v>2150507</v>
      </c>
    </row>
    <row r="889" spans="1:12" s="170" customFormat="1" ht="20.25" customHeight="1">
      <c r="A889" s="192"/>
      <c r="B889" s="191" t="s">
        <v>1060</v>
      </c>
      <c r="C889" s="175">
        <v>0</v>
      </c>
      <c r="D889" s="175"/>
      <c r="E889" s="175"/>
      <c r="F889" s="175">
        <v>0</v>
      </c>
      <c r="G889" s="175">
        <v>0</v>
      </c>
      <c r="H889" s="176">
        <f t="shared" si="24"/>
        <v>0</v>
      </c>
      <c r="I889" s="176">
        <f t="shared" si="25"/>
        <v>0</v>
      </c>
      <c r="J889" s="176">
        <f t="shared" si="26"/>
        <v>0</v>
      </c>
      <c r="K889" s="176">
        <f t="shared" si="27"/>
        <v>0</v>
      </c>
      <c r="L889" s="185">
        <v>2150508</v>
      </c>
    </row>
    <row r="890" spans="1:12" s="170" customFormat="1" ht="20.25" customHeight="1">
      <c r="A890" s="192"/>
      <c r="B890" s="191" t="s">
        <v>1061</v>
      </c>
      <c r="C890" s="175">
        <v>0</v>
      </c>
      <c r="D890" s="175"/>
      <c r="E890" s="175"/>
      <c r="F890" s="175">
        <v>0</v>
      </c>
      <c r="G890" s="175">
        <v>0</v>
      </c>
      <c r="H890" s="176">
        <f t="shared" si="24"/>
        <v>0</v>
      </c>
      <c r="I890" s="176">
        <f t="shared" si="25"/>
        <v>0</v>
      </c>
      <c r="J890" s="176">
        <f t="shared" si="26"/>
        <v>0</v>
      </c>
      <c r="K890" s="176">
        <f t="shared" si="27"/>
        <v>0</v>
      </c>
      <c r="L890" s="185">
        <v>2150516</v>
      </c>
    </row>
    <row r="891" spans="1:12" s="170" customFormat="1" ht="20.25" customHeight="1">
      <c r="A891" s="192"/>
      <c r="B891" s="191" t="s">
        <v>1062</v>
      </c>
      <c r="C891" s="175">
        <v>0</v>
      </c>
      <c r="D891" s="175"/>
      <c r="E891" s="175"/>
      <c r="F891" s="175">
        <v>79</v>
      </c>
      <c r="G891" s="175">
        <v>378</v>
      </c>
      <c r="H891" s="176">
        <f t="shared" si="24"/>
        <v>0</v>
      </c>
      <c r="I891" s="176">
        <f t="shared" si="25"/>
        <v>0</v>
      </c>
      <c r="J891" s="176">
        <f t="shared" si="26"/>
        <v>0</v>
      </c>
      <c r="K891" s="176">
        <f t="shared" si="27"/>
        <v>4.7848101265822782</v>
      </c>
      <c r="L891" s="185">
        <v>2150517</v>
      </c>
    </row>
    <row r="892" spans="1:12" s="170" customFormat="1" ht="20.25" customHeight="1">
      <c r="A892" s="192"/>
      <c r="B892" s="191" t="s">
        <v>371</v>
      </c>
      <c r="C892" s="175">
        <v>0</v>
      </c>
      <c r="D892" s="175"/>
      <c r="E892" s="175"/>
      <c r="F892" s="175">
        <v>0</v>
      </c>
      <c r="G892" s="175">
        <v>0</v>
      </c>
      <c r="H892" s="176">
        <f t="shared" si="24"/>
        <v>0</v>
      </c>
      <c r="I892" s="176">
        <f t="shared" si="25"/>
        <v>0</v>
      </c>
      <c r="J892" s="176">
        <f t="shared" si="26"/>
        <v>0</v>
      </c>
      <c r="K892" s="176">
        <f t="shared" si="27"/>
        <v>0</v>
      </c>
      <c r="L892" s="185">
        <v>2150550</v>
      </c>
    </row>
    <row r="893" spans="1:12" s="170" customFormat="1" ht="20.25" customHeight="1">
      <c r="A893" s="192"/>
      <c r="B893" s="191" t="s">
        <v>1063</v>
      </c>
      <c r="C893" s="175">
        <v>0</v>
      </c>
      <c r="D893" s="175"/>
      <c r="E893" s="175"/>
      <c r="F893" s="175">
        <v>0</v>
      </c>
      <c r="G893" s="175">
        <v>0</v>
      </c>
      <c r="H893" s="176">
        <f t="shared" si="24"/>
        <v>0</v>
      </c>
      <c r="I893" s="176">
        <f t="shared" si="25"/>
        <v>0</v>
      </c>
      <c r="J893" s="176">
        <f t="shared" si="26"/>
        <v>0</v>
      </c>
      <c r="K893" s="176">
        <f t="shared" si="27"/>
        <v>0</v>
      </c>
      <c r="L893" s="185">
        <v>2150599</v>
      </c>
    </row>
    <row r="894" spans="1:12" s="170" customFormat="1" ht="20.25" customHeight="1">
      <c r="A894" s="192"/>
      <c r="B894" s="191" t="s">
        <v>1064</v>
      </c>
      <c r="C894" s="175">
        <v>0</v>
      </c>
      <c r="D894" s="175"/>
      <c r="E894" s="175"/>
      <c r="F894" s="175"/>
      <c r="G894" s="175"/>
      <c r="H894" s="176">
        <f t="shared" si="24"/>
        <v>0</v>
      </c>
      <c r="I894" s="176">
        <f t="shared" si="25"/>
        <v>0</v>
      </c>
      <c r="J894" s="176">
        <f t="shared" si="26"/>
        <v>0</v>
      </c>
      <c r="K894" s="176">
        <f t="shared" si="27"/>
        <v>0</v>
      </c>
      <c r="L894" s="185">
        <v>21507</v>
      </c>
    </row>
    <row r="895" spans="1:12" s="170" customFormat="1" ht="20.25" customHeight="1">
      <c r="A895" s="192"/>
      <c r="B895" s="191" t="s">
        <v>362</v>
      </c>
      <c r="C895" s="175">
        <v>0</v>
      </c>
      <c r="D895" s="175"/>
      <c r="E895" s="175"/>
      <c r="F895" s="175"/>
      <c r="G895" s="175"/>
      <c r="H895" s="176">
        <f t="shared" si="24"/>
        <v>0</v>
      </c>
      <c r="I895" s="176">
        <f t="shared" si="25"/>
        <v>0</v>
      </c>
      <c r="J895" s="176">
        <f t="shared" si="26"/>
        <v>0</v>
      </c>
      <c r="K895" s="176">
        <f t="shared" si="27"/>
        <v>0</v>
      </c>
      <c r="L895" s="185">
        <v>2150701</v>
      </c>
    </row>
    <row r="896" spans="1:12" s="170" customFormat="1" ht="20.25" customHeight="1">
      <c r="A896" s="192"/>
      <c r="B896" s="191" t="s">
        <v>363</v>
      </c>
      <c r="C896" s="175">
        <v>0</v>
      </c>
      <c r="D896" s="175"/>
      <c r="E896" s="175"/>
      <c r="F896" s="175"/>
      <c r="G896" s="175"/>
      <c r="H896" s="176">
        <f t="shared" si="24"/>
        <v>0</v>
      </c>
      <c r="I896" s="176">
        <f t="shared" si="25"/>
        <v>0</v>
      </c>
      <c r="J896" s="176">
        <f t="shared" si="26"/>
        <v>0</v>
      </c>
      <c r="K896" s="176">
        <f t="shared" si="27"/>
        <v>0</v>
      </c>
      <c r="L896" s="185">
        <v>2150702</v>
      </c>
    </row>
    <row r="897" spans="1:12" s="170" customFormat="1" ht="20.25" customHeight="1">
      <c r="A897" s="192"/>
      <c r="B897" s="191" t="s">
        <v>364</v>
      </c>
      <c r="C897" s="175">
        <v>0</v>
      </c>
      <c r="D897" s="175"/>
      <c r="E897" s="175"/>
      <c r="F897" s="175"/>
      <c r="G897" s="175"/>
      <c r="H897" s="176">
        <f t="shared" si="24"/>
        <v>0</v>
      </c>
      <c r="I897" s="176">
        <f t="shared" si="25"/>
        <v>0</v>
      </c>
      <c r="J897" s="176">
        <f t="shared" si="26"/>
        <v>0</v>
      </c>
      <c r="K897" s="176">
        <f t="shared" si="27"/>
        <v>0</v>
      </c>
      <c r="L897" s="185">
        <v>2150703</v>
      </c>
    </row>
    <row r="898" spans="1:12" s="170" customFormat="1" ht="20.25" customHeight="1">
      <c r="A898" s="192"/>
      <c r="B898" s="191" t="s">
        <v>1065</v>
      </c>
      <c r="C898" s="175">
        <v>0</v>
      </c>
      <c r="D898" s="175"/>
      <c r="E898" s="175"/>
      <c r="F898" s="175"/>
      <c r="G898" s="175"/>
      <c r="H898" s="176">
        <f t="shared" si="24"/>
        <v>0</v>
      </c>
      <c r="I898" s="176">
        <f t="shared" si="25"/>
        <v>0</v>
      </c>
      <c r="J898" s="176">
        <f t="shared" si="26"/>
        <v>0</v>
      </c>
      <c r="K898" s="176">
        <f t="shared" si="27"/>
        <v>0</v>
      </c>
      <c r="L898" s="185">
        <v>2150704</v>
      </c>
    </row>
    <row r="899" spans="1:12" s="170" customFormat="1" ht="20.25" customHeight="1">
      <c r="A899" s="192"/>
      <c r="B899" s="191" t="s">
        <v>1066</v>
      </c>
      <c r="C899" s="175">
        <v>0</v>
      </c>
      <c r="D899" s="175"/>
      <c r="E899" s="175"/>
      <c r="F899" s="175"/>
      <c r="G899" s="175"/>
      <c r="H899" s="176">
        <f t="shared" si="24"/>
        <v>0</v>
      </c>
      <c r="I899" s="176">
        <f t="shared" si="25"/>
        <v>0</v>
      </c>
      <c r="J899" s="176">
        <f t="shared" si="26"/>
        <v>0</v>
      </c>
      <c r="K899" s="176">
        <f t="shared" si="27"/>
        <v>0</v>
      </c>
      <c r="L899" s="185">
        <v>2150705</v>
      </c>
    </row>
    <row r="900" spans="1:12" s="170" customFormat="1" ht="20.25" customHeight="1">
      <c r="A900" s="192"/>
      <c r="B900" s="191" t="s">
        <v>1067</v>
      </c>
      <c r="C900" s="175">
        <v>0</v>
      </c>
      <c r="D900" s="175"/>
      <c r="E900" s="175"/>
      <c r="F900" s="175"/>
      <c r="G900" s="175"/>
      <c r="H900" s="176">
        <f t="shared" si="24"/>
        <v>0</v>
      </c>
      <c r="I900" s="176">
        <f t="shared" si="25"/>
        <v>0</v>
      </c>
      <c r="J900" s="176">
        <f t="shared" si="26"/>
        <v>0</v>
      </c>
      <c r="K900" s="176">
        <f t="shared" si="27"/>
        <v>0</v>
      </c>
      <c r="L900" s="185">
        <v>2150799</v>
      </c>
    </row>
    <row r="901" spans="1:12" s="170" customFormat="1" ht="20.25" customHeight="1">
      <c r="A901" s="192"/>
      <c r="B901" s="191" t="s">
        <v>1068</v>
      </c>
      <c r="C901" s="175">
        <v>0</v>
      </c>
      <c r="D901" s="175">
        <v>400</v>
      </c>
      <c r="E901" s="175"/>
      <c r="F901" s="175">
        <v>331</v>
      </c>
      <c r="G901" s="175">
        <v>170</v>
      </c>
      <c r="H901" s="176">
        <f t="shared" si="24"/>
        <v>0</v>
      </c>
      <c r="I901" s="176">
        <f t="shared" si="25"/>
        <v>0.42499999999999999</v>
      </c>
      <c r="J901" s="176">
        <f t="shared" si="26"/>
        <v>0</v>
      </c>
      <c r="K901" s="176">
        <f t="shared" si="27"/>
        <v>0.51359516616314205</v>
      </c>
      <c r="L901" s="185">
        <v>21508</v>
      </c>
    </row>
    <row r="902" spans="1:12" s="170" customFormat="1" ht="20.25" customHeight="1">
      <c r="A902" s="192"/>
      <c r="B902" s="191" t="s">
        <v>362</v>
      </c>
      <c r="C902" s="175">
        <v>0</v>
      </c>
      <c r="D902" s="175"/>
      <c r="E902" s="175"/>
      <c r="F902" s="175">
        <v>0</v>
      </c>
      <c r="G902" s="175">
        <v>0</v>
      </c>
      <c r="H902" s="176">
        <f t="shared" si="24"/>
        <v>0</v>
      </c>
      <c r="I902" s="176">
        <f t="shared" si="25"/>
        <v>0</v>
      </c>
      <c r="J902" s="176">
        <f t="shared" si="26"/>
        <v>0</v>
      </c>
      <c r="K902" s="176">
        <f t="shared" si="27"/>
        <v>0</v>
      </c>
      <c r="L902" s="185">
        <v>2150801</v>
      </c>
    </row>
    <row r="903" spans="1:12" s="170" customFormat="1" ht="20.25" customHeight="1">
      <c r="A903" s="192"/>
      <c r="B903" s="191" t="s">
        <v>363</v>
      </c>
      <c r="C903" s="175">
        <v>0</v>
      </c>
      <c r="D903" s="175"/>
      <c r="E903" s="175"/>
      <c r="F903" s="175">
        <v>0</v>
      </c>
      <c r="G903" s="175">
        <v>0</v>
      </c>
      <c r="H903" s="176">
        <f t="shared" si="24"/>
        <v>0</v>
      </c>
      <c r="I903" s="176">
        <f t="shared" si="25"/>
        <v>0</v>
      </c>
      <c r="J903" s="176">
        <f t="shared" si="26"/>
        <v>0</v>
      </c>
      <c r="K903" s="176">
        <f t="shared" si="27"/>
        <v>0</v>
      </c>
      <c r="L903" s="185">
        <v>2150802</v>
      </c>
    </row>
    <row r="904" spans="1:12" s="170" customFormat="1" ht="20.25" customHeight="1">
      <c r="A904" s="192"/>
      <c r="B904" s="191" t="s">
        <v>364</v>
      </c>
      <c r="C904" s="175">
        <v>0</v>
      </c>
      <c r="D904" s="175"/>
      <c r="E904" s="175"/>
      <c r="F904" s="175">
        <v>0</v>
      </c>
      <c r="G904" s="175">
        <v>0</v>
      </c>
      <c r="H904" s="176">
        <f t="shared" si="24"/>
        <v>0</v>
      </c>
      <c r="I904" s="176">
        <f t="shared" si="25"/>
        <v>0</v>
      </c>
      <c r="J904" s="176">
        <f t="shared" si="26"/>
        <v>0</v>
      </c>
      <c r="K904" s="176">
        <f t="shared" si="27"/>
        <v>0</v>
      </c>
      <c r="L904" s="185">
        <v>2150803</v>
      </c>
    </row>
    <row r="905" spans="1:12" s="170" customFormat="1" ht="20.25" customHeight="1">
      <c r="A905" s="192"/>
      <c r="B905" s="191" t="s">
        <v>1069</v>
      </c>
      <c r="C905" s="175">
        <v>0</v>
      </c>
      <c r="D905" s="175"/>
      <c r="E905" s="175"/>
      <c r="F905" s="175">
        <v>0</v>
      </c>
      <c r="G905" s="175">
        <v>0</v>
      </c>
      <c r="H905" s="176">
        <f t="shared" si="24"/>
        <v>0</v>
      </c>
      <c r="I905" s="176">
        <f t="shared" si="25"/>
        <v>0</v>
      </c>
      <c r="J905" s="176">
        <f t="shared" si="26"/>
        <v>0</v>
      </c>
      <c r="K905" s="176">
        <f t="shared" si="27"/>
        <v>0</v>
      </c>
      <c r="L905" s="185">
        <v>2150804</v>
      </c>
    </row>
    <row r="906" spans="1:12" s="170" customFormat="1" ht="20.25" customHeight="1">
      <c r="A906" s="192"/>
      <c r="B906" s="191" t="s">
        <v>1070</v>
      </c>
      <c r="C906" s="175">
        <v>0</v>
      </c>
      <c r="D906" s="175">
        <v>400</v>
      </c>
      <c r="E906" s="175"/>
      <c r="F906" s="175">
        <v>331</v>
      </c>
      <c r="G906" s="175">
        <v>100</v>
      </c>
      <c r="H906" s="176">
        <f t="shared" si="24"/>
        <v>0</v>
      </c>
      <c r="I906" s="176">
        <f t="shared" si="25"/>
        <v>0.25</v>
      </c>
      <c r="J906" s="176">
        <f t="shared" si="26"/>
        <v>0</v>
      </c>
      <c r="K906" s="176">
        <f t="shared" si="27"/>
        <v>0.30211480362537763</v>
      </c>
      <c r="L906" s="185">
        <v>2150805</v>
      </c>
    </row>
    <row r="907" spans="1:12" s="170" customFormat="1" ht="20.25" customHeight="1">
      <c r="A907" s="192"/>
      <c r="B907" s="191" t="s">
        <v>1071</v>
      </c>
      <c r="C907" s="175">
        <v>0</v>
      </c>
      <c r="D907" s="175"/>
      <c r="E907" s="175"/>
      <c r="F907" s="175">
        <v>0</v>
      </c>
      <c r="G907" s="175">
        <v>0</v>
      </c>
      <c r="H907" s="176">
        <f t="shared" si="24"/>
        <v>0</v>
      </c>
      <c r="I907" s="176">
        <f t="shared" si="25"/>
        <v>0</v>
      </c>
      <c r="J907" s="176">
        <f t="shared" si="26"/>
        <v>0</v>
      </c>
      <c r="K907" s="176">
        <f t="shared" si="27"/>
        <v>0</v>
      </c>
      <c r="L907" s="185">
        <v>2150806</v>
      </c>
    </row>
    <row r="908" spans="1:12" s="170" customFormat="1" ht="20.25" customHeight="1">
      <c r="A908" s="192"/>
      <c r="B908" s="191" t="s">
        <v>1072</v>
      </c>
      <c r="C908" s="175">
        <v>0</v>
      </c>
      <c r="D908" s="175"/>
      <c r="E908" s="175"/>
      <c r="F908" s="175">
        <v>0</v>
      </c>
      <c r="G908" s="175">
        <v>70</v>
      </c>
      <c r="H908" s="176">
        <f t="shared" si="24"/>
        <v>0</v>
      </c>
      <c r="I908" s="176">
        <f t="shared" si="25"/>
        <v>0</v>
      </c>
      <c r="J908" s="176">
        <f t="shared" si="26"/>
        <v>0</v>
      </c>
      <c r="K908" s="176">
        <f t="shared" si="27"/>
        <v>0</v>
      </c>
      <c r="L908" s="185">
        <v>2150899</v>
      </c>
    </row>
    <row r="909" spans="1:12" s="170" customFormat="1" ht="20.25" customHeight="1">
      <c r="A909" s="192"/>
      <c r="B909" s="191" t="s">
        <v>1073</v>
      </c>
      <c r="C909" s="175">
        <v>0</v>
      </c>
      <c r="D909" s="175"/>
      <c r="E909" s="175"/>
      <c r="F909" s="175"/>
      <c r="G909" s="175"/>
      <c r="H909" s="176">
        <f t="shared" si="24"/>
        <v>0</v>
      </c>
      <c r="I909" s="176">
        <f t="shared" si="25"/>
        <v>0</v>
      </c>
      <c r="J909" s="176">
        <f t="shared" si="26"/>
        <v>0</v>
      </c>
      <c r="K909" s="176">
        <f t="shared" si="27"/>
        <v>0</v>
      </c>
      <c r="L909" s="185">
        <v>21599</v>
      </c>
    </row>
    <row r="910" spans="1:12" s="170" customFormat="1" ht="20.25" customHeight="1">
      <c r="A910" s="192"/>
      <c r="B910" s="191" t="s">
        <v>1074</v>
      </c>
      <c r="C910" s="175">
        <v>0</v>
      </c>
      <c r="D910" s="175"/>
      <c r="E910" s="175"/>
      <c r="F910" s="175"/>
      <c r="G910" s="175"/>
      <c r="H910" s="176">
        <f t="shared" si="24"/>
        <v>0</v>
      </c>
      <c r="I910" s="176">
        <f t="shared" si="25"/>
        <v>0</v>
      </c>
      <c r="J910" s="176">
        <f t="shared" si="26"/>
        <v>0</v>
      </c>
      <c r="K910" s="176">
        <f t="shared" si="27"/>
        <v>0</v>
      </c>
      <c r="L910" s="185">
        <v>2159901</v>
      </c>
    </row>
    <row r="911" spans="1:12" s="170" customFormat="1" ht="20.25" customHeight="1">
      <c r="A911" s="192"/>
      <c r="B911" s="191" t="s">
        <v>1075</v>
      </c>
      <c r="C911" s="175">
        <v>0</v>
      </c>
      <c r="D911" s="175"/>
      <c r="E911" s="175"/>
      <c r="F911" s="175"/>
      <c r="G911" s="175"/>
      <c r="H911" s="176">
        <f t="shared" si="24"/>
        <v>0</v>
      </c>
      <c r="I911" s="176">
        <f t="shared" si="25"/>
        <v>0</v>
      </c>
      <c r="J911" s="176">
        <f t="shared" si="26"/>
        <v>0</v>
      </c>
      <c r="K911" s="176">
        <f t="shared" si="27"/>
        <v>0</v>
      </c>
      <c r="L911" s="185">
        <v>2159904</v>
      </c>
    </row>
    <row r="912" spans="1:12" s="170" customFormat="1" ht="20.25" customHeight="1">
      <c r="A912" s="192"/>
      <c r="B912" s="191" t="s">
        <v>1076</v>
      </c>
      <c r="C912" s="175">
        <v>0</v>
      </c>
      <c r="D912" s="175"/>
      <c r="E912" s="175"/>
      <c r="F912" s="175"/>
      <c r="G912" s="175"/>
      <c r="H912" s="176">
        <f t="shared" si="24"/>
        <v>0</v>
      </c>
      <c r="I912" s="176">
        <f t="shared" si="25"/>
        <v>0</v>
      </c>
      <c r="J912" s="176">
        <f t="shared" si="26"/>
        <v>0</v>
      </c>
      <c r="K912" s="176">
        <f t="shared" si="27"/>
        <v>0</v>
      </c>
      <c r="L912" s="185">
        <v>2159905</v>
      </c>
    </row>
    <row r="913" spans="1:12" s="170" customFormat="1" ht="20.25" customHeight="1">
      <c r="A913" s="192"/>
      <c r="B913" s="191" t="s">
        <v>1077</v>
      </c>
      <c r="C913" s="175">
        <v>0</v>
      </c>
      <c r="D913" s="175"/>
      <c r="E913" s="175"/>
      <c r="F913" s="175"/>
      <c r="G913" s="175"/>
      <c r="H913" s="176">
        <f t="shared" si="24"/>
        <v>0</v>
      </c>
      <c r="I913" s="176">
        <f t="shared" si="25"/>
        <v>0</v>
      </c>
      <c r="J913" s="176">
        <f t="shared" si="26"/>
        <v>0</v>
      </c>
      <c r="K913" s="176">
        <f t="shared" si="27"/>
        <v>0</v>
      </c>
      <c r="L913" s="185">
        <v>2159906</v>
      </c>
    </row>
    <row r="914" spans="1:12" s="170" customFormat="1" ht="20.25" customHeight="1">
      <c r="A914" s="192"/>
      <c r="B914" s="191" t="s">
        <v>1078</v>
      </c>
      <c r="C914" s="175">
        <v>0</v>
      </c>
      <c r="D914" s="175"/>
      <c r="E914" s="175"/>
      <c r="F914" s="175"/>
      <c r="G914" s="175"/>
      <c r="H914" s="176">
        <f t="shared" si="24"/>
        <v>0</v>
      </c>
      <c r="I914" s="176">
        <f t="shared" si="25"/>
        <v>0</v>
      </c>
      <c r="J914" s="176">
        <f t="shared" si="26"/>
        <v>0</v>
      </c>
      <c r="K914" s="176">
        <f t="shared" si="27"/>
        <v>0</v>
      </c>
      <c r="L914" s="185">
        <v>2159999</v>
      </c>
    </row>
    <row r="915" spans="1:12" s="170" customFormat="1" ht="20.25" customHeight="1">
      <c r="A915" s="190" t="s">
        <v>1079</v>
      </c>
      <c r="B915" s="191" t="s">
        <v>322</v>
      </c>
      <c r="C915" s="175">
        <v>0</v>
      </c>
      <c r="D915" s="175">
        <v>528</v>
      </c>
      <c r="E915" s="175"/>
      <c r="F915" s="175">
        <v>513</v>
      </c>
      <c r="G915" s="175">
        <v>1363</v>
      </c>
      <c r="H915" s="176">
        <f t="shared" si="24"/>
        <v>0</v>
      </c>
      <c r="I915" s="176">
        <f t="shared" si="25"/>
        <v>2.581439393939394</v>
      </c>
      <c r="J915" s="176">
        <f t="shared" si="26"/>
        <v>0</v>
      </c>
      <c r="K915" s="176">
        <f t="shared" si="27"/>
        <v>2.6569200779727096</v>
      </c>
      <c r="L915" s="185">
        <v>216</v>
      </c>
    </row>
    <row r="916" spans="1:12" s="170" customFormat="1" ht="20.25" customHeight="1">
      <c r="A916" s="192"/>
      <c r="B916" s="191" t="s">
        <v>1080</v>
      </c>
      <c r="C916" s="175">
        <v>0</v>
      </c>
      <c r="D916" s="175">
        <v>528</v>
      </c>
      <c r="E916" s="175"/>
      <c r="F916" s="175">
        <v>512</v>
      </c>
      <c r="G916" s="175">
        <v>1328</v>
      </c>
      <c r="H916" s="176">
        <f t="shared" si="24"/>
        <v>0</v>
      </c>
      <c r="I916" s="176">
        <f t="shared" si="25"/>
        <v>2.5151515151515151</v>
      </c>
      <c r="J916" s="176">
        <f t="shared" si="26"/>
        <v>0</v>
      </c>
      <c r="K916" s="176">
        <f t="shared" si="27"/>
        <v>2.59375</v>
      </c>
      <c r="L916" s="185">
        <v>21602</v>
      </c>
    </row>
    <row r="917" spans="1:12" s="170" customFormat="1" ht="20.25" customHeight="1">
      <c r="A917" s="192"/>
      <c r="B917" s="191" t="s">
        <v>362</v>
      </c>
      <c r="C917" s="175">
        <v>0</v>
      </c>
      <c r="D917" s="175">
        <v>223</v>
      </c>
      <c r="E917" s="175"/>
      <c r="F917" s="175">
        <v>207</v>
      </c>
      <c r="G917" s="175">
        <v>183</v>
      </c>
      <c r="H917" s="176">
        <f t="shared" si="24"/>
        <v>0</v>
      </c>
      <c r="I917" s="176">
        <f t="shared" si="25"/>
        <v>0.820627802690583</v>
      </c>
      <c r="J917" s="176">
        <f t="shared" si="26"/>
        <v>0</v>
      </c>
      <c r="K917" s="176">
        <f t="shared" si="27"/>
        <v>0.88405797101449279</v>
      </c>
      <c r="L917" s="185">
        <v>2160201</v>
      </c>
    </row>
    <row r="918" spans="1:12" s="170" customFormat="1" ht="20.25" customHeight="1">
      <c r="A918" s="192"/>
      <c r="B918" s="191" t="s">
        <v>363</v>
      </c>
      <c r="C918" s="175">
        <v>0</v>
      </c>
      <c r="D918" s="175">
        <v>5</v>
      </c>
      <c r="E918" s="175"/>
      <c r="F918" s="175">
        <v>5</v>
      </c>
      <c r="G918" s="175">
        <v>5</v>
      </c>
      <c r="H918" s="176">
        <f t="shared" si="24"/>
        <v>0</v>
      </c>
      <c r="I918" s="176">
        <f t="shared" si="25"/>
        <v>1</v>
      </c>
      <c r="J918" s="176">
        <f t="shared" si="26"/>
        <v>0</v>
      </c>
      <c r="K918" s="176">
        <f t="shared" si="27"/>
        <v>1</v>
      </c>
      <c r="L918" s="185">
        <v>2160202</v>
      </c>
    </row>
    <row r="919" spans="1:12" s="170" customFormat="1" ht="20.25" customHeight="1">
      <c r="A919" s="192"/>
      <c r="B919" s="191" t="s">
        <v>364</v>
      </c>
      <c r="C919" s="175">
        <v>0</v>
      </c>
      <c r="D919" s="175">
        <v>0</v>
      </c>
      <c r="E919" s="175"/>
      <c r="F919" s="175">
        <v>0</v>
      </c>
      <c r="G919" s="175">
        <v>0</v>
      </c>
      <c r="H919" s="176">
        <f t="shared" si="24"/>
        <v>0</v>
      </c>
      <c r="I919" s="176">
        <f t="shared" si="25"/>
        <v>0</v>
      </c>
      <c r="J919" s="176">
        <f t="shared" si="26"/>
        <v>0</v>
      </c>
      <c r="K919" s="176">
        <f t="shared" si="27"/>
        <v>0</v>
      </c>
      <c r="L919" s="185">
        <v>2160203</v>
      </c>
    </row>
    <row r="920" spans="1:12" s="170" customFormat="1" ht="20.25" customHeight="1">
      <c r="A920" s="192"/>
      <c r="B920" s="191" t="s">
        <v>1081</v>
      </c>
      <c r="C920" s="175">
        <v>0</v>
      </c>
      <c r="D920" s="175">
        <v>0</v>
      </c>
      <c r="E920" s="175"/>
      <c r="F920" s="175">
        <v>0</v>
      </c>
      <c r="G920" s="175">
        <v>0</v>
      </c>
      <c r="H920" s="176">
        <f t="shared" si="24"/>
        <v>0</v>
      </c>
      <c r="I920" s="176">
        <f t="shared" si="25"/>
        <v>0</v>
      </c>
      <c r="J920" s="176">
        <f t="shared" si="26"/>
        <v>0</v>
      </c>
      <c r="K920" s="176">
        <f t="shared" si="27"/>
        <v>0</v>
      </c>
      <c r="L920" s="185">
        <v>2160216</v>
      </c>
    </row>
    <row r="921" spans="1:12" s="170" customFormat="1" ht="20.25" customHeight="1">
      <c r="A921" s="192"/>
      <c r="B921" s="191" t="s">
        <v>1082</v>
      </c>
      <c r="C921" s="175">
        <v>0</v>
      </c>
      <c r="D921" s="175">
        <v>0</v>
      </c>
      <c r="E921" s="175"/>
      <c r="F921" s="175">
        <v>0</v>
      </c>
      <c r="G921" s="175">
        <v>0</v>
      </c>
      <c r="H921" s="176">
        <f t="shared" si="24"/>
        <v>0</v>
      </c>
      <c r="I921" s="176">
        <f t="shared" si="25"/>
        <v>0</v>
      </c>
      <c r="J921" s="176">
        <f t="shared" si="26"/>
        <v>0</v>
      </c>
      <c r="K921" s="176">
        <f t="shared" si="27"/>
        <v>0</v>
      </c>
      <c r="L921" s="185">
        <v>2160217</v>
      </c>
    </row>
    <row r="922" spans="1:12" s="170" customFormat="1" ht="20.25" customHeight="1">
      <c r="A922" s="192"/>
      <c r="B922" s="191" t="s">
        <v>1083</v>
      </c>
      <c r="C922" s="175">
        <v>0</v>
      </c>
      <c r="D922" s="175">
        <v>0</v>
      </c>
      <c r="E922" s="175"/>
      <c r="F922" s="175">
        <v>0</v>
      </c>
      <c r="G922" s="175">
        <v>0</v>
      </c>
      <c r="H922" s="176">
        <f t="shared" si="24"/>
        <v>0</v>
      </c>
      <c r="I922" s="176">
        <f t="shared" si="25"/>
        <v>0</v>
      </c>
      <c r="J922" s="176">
        <f t="shared" si="26"/>
        <v>0</v>
      </c>
      <c r="K922" s="176">
        <f t="shared" si="27"/>
        <v>0</v>
      </c>
      <c r="L922" s="185">
        <v>2160218</v>
      </c>
    </row>
    <row r="923" spans="1:12" s="170" customFormat="1" ht="20.25" customHeight="1">
      <c r="A923" s="192"/>
      <c r="B923" s="191" t="s">
        <v>1084</v>
      </c>
      <c r="C923" s="175">
        <v>0</v>
      </c>
      <c r="D923" s="175">
        <v>0</v>
      </c>
      <c r="E923" s="175"/>
      <c r="F923" s="175">
        <v>0</v>
      </c>
      <c r="G923" s="175">
        <v>0</v>
      </c>
      <c r="H923" s="176">
        <f t="shared" si="24"/>
        <v>0</v>
      </c>
      <c r="I923" s="176">
        <f t="shared" si="25"/>
        <v>0</v>
      </c>
      <c r="J923" s="176">
        <f t="shared" si="26"/>
        <v>0</v>
      </c>
      <c r="K923" s="176">
        <f t="shared" si="27"/>
        <v>0</v>
      </c>
      <c r="L923" s="185">
        <v>2160219</v>
      </c>
    </row>
    <row r="924" spans="1:12" s="170" customFormat="1" ht="20.25" customHeight="1">
      <c r="A924" s="192"/>
      <c r="B924" s="191" t="s">
        <v>371</v>
      </c>
      <c r="C924" s="175">
        <v>0</v>
      </c>
      <c r="D924" s="175">
        <v>0</v>
      </c>
      <c r="E924" s="175"/>
      <c r="F924" s="175">
        <v>0</v>
      </c>
      <c r="G924" s="175">
        <v>0</v>
      </c>
      <c r="H924" s="176">
        <f t="shared" si="24"/>
        <v>0</v>
      </c>
      <c r="I924" s="176">
        <f t="shared" si="25"/>
        <v>0</v>
      </c>
      <c r="J924" s="176">
        <f t="shared" si="26"/>
        <v>0</v>
      </c>
      <c r="K924" s="176">
        <f t="shared" si="27"/>
        <v>0</v>
      </c>
      <c r="L924" s="185">
        <v>2160250</v>
      </c>
    </row>
    <row r="925" spans="1:12" s="170" customFormat="1" ht="20.25" customHeight="1">
      <c r="A925" s="192"/>
      <c r="B925" s="191" t="s">
        <v>1085</v>
      </c>
      <c r="C925" s="175">
        <v>0</v>
      </c>
      <c r="D925" s="175">
        <v>300</v>
      </c>
      <c r="E925" s="175"/>
      <c r="F925" s="175">
        <v>300</v>
      </c>
      <c r="G925" s="175">
        <v>1140</v>
      </c>
      <c r="H925" s="176">
        <f t="shared" si="24"/>
        <v>0</v>
      </c>
      <c r="I925" s="176">
        <f t="shared" si="25"/>
        <v>3.8</v>
      </c>
      <c r="J925" s="176">
        <f t="shared" si="26"/>
        <v>0</v>
      </c>
      <c r="K925" s="176">
        <f t="shared" si="27"/>
        <v>3.8</v>
      </c>
      <c r="L925" s="185">
        <v>2160299</v>
      </c>
    </row>
    <row r="926" spans="1:12" s="170" customFormat="1" ht="20.25" customHeight="1">
      <c r="A926" s="192"/>
      <c r="B926" s="191" t="s">
        <v>1086</v>
      </c>
      <c r="C926" s="175">
        <v>0</v>
      </c>
      <c r="D926" s="175"/>
      <c r="E926" s="175"/>
      <c r="F926" s="175">
        <v>1</v>
      </c>
      <c r="G926" s="175">
        <v>35</v>
      </c>
      <c r="H926" s="176">
        <f t="shared" si="24"/>
        <v>0</v>
      </c>
      <c r="I926" s="176">
        <f t="shared" si="25"/>
        <v>0</v>
      </c>
      <c r="J926" s="176">
        <f t="shared" si="26"/>
        <v>0</v>
      </c>
      <c r="K926" s="176">
        <f t="shared" si="27"/>
        <v>35</v>
      </c>
      <c r="L926" s="185">
        <v>21606</v>
      </c>
    </row>
    <row r="927" spans="1:12" s="170" customFormat="1" ht="20.25" customHeight="1">
      <c r="A927" s="192"/>
      <c r="B927" s="191" t="s">
        <v>362</v>
      </c>
      <c r="C927" s="175">
        <v>0</v>
      </c>
      <c r="D927" s="175"/>
      <c r="E927" s="175"/>
      <c r="F927" s="175">
        <v>0</v>
      </c>
      <c r="G927" s="175">
        <v>0</v>
      </c>
      <c r="H927" s="176">
        <f t="shared" si="24"/>
        <v>0</v>
      </c>
      <c r="I927" s="176">
        <f t="shared" si="25"/>
        <v>0</v>
      </c>
      <c r="J927" s="176">
        <f t="shared" si="26"/>
        <v>0</v>
      </c>
      <c r="K927" s="176">
        <f t="shared" si="27"/>
        <v>0</v>
      </c>
      <c r="L927" s="185">
        <v>2160601</v>
      </c>
    </row>
    <row r="928" spans="1:12" s="170" customFormat="1" ht="20.25" customHeight="1">
      <c r="A928" s="192"/>
      <c r="B928" s="191" t="s">
        <v>363</v>
      </c>
      <c r="C928" s="175">
        <v>0</v>
      </c>
      <c r="D928" s="175"/>
      <c r="E928" s="175"/>
      <c r="F928" s="175">
        <v>0</v>
      </c>
      <c r="G928" s="175">
        <v>0</v>
      </c>
      <c r="H928" s="176">
        <f t="shared" si="24"/>
        <v>0</v>
      </c>
      <c r="I928" s="176">
        <f t="shared" si="25"/>
        <v>0</v>
      </c>
      <c r="J928" s="176">
        <f t="shared" si="26"/>
        <v>0</v>
      </c>
      <c r="K928" s="176">
        <f t="shared" si="27"/>
        <v>0</v>
      </c>
      <c r="L928" s="185">
        <v>2160602</v>
      </c>
    </row>
    <row r="929" spans="1:12" s="170" customFormat="1" ht="20.25" customHeight="1">
      <c r="A929" s="192"/>
      <c r="B929" s="191" t="s">
        <v>364</v>
      </c>
      <c r="C929" s="175">
        <v>0</v>
      </c>
      <c r="D929" s="175"/>
      <c r="E929" s="175"/>
      <c r="F929" s="175">
        <v>0</v>
      </c>
      <c r="G929" s="175">
        <v>0</v>
      </c>
      <c r="H929" s="176">
        <f t="shared" si="24"/>
        <v>0</v>
      </c>
      <c r="I929" s="176">
        <f t="shared" si="25"/>
        <v>0</v>
      </c>
      <c r="J929" s="176">
        <f t="shared" si="26"/>
        <v>0</v>
      </c>
      <c r="K929" s="176">
        <f t="shared" si="27"/>
        <v>0</v>
      </c>
      <c r="L929" s="185">
        <v>2160603</v>
      </c>
    </row>
    <row r="930" spans="1:12" s="170" customFormat="1" ht="20.25" customHeight="1">
      <c r="A930" s="192"/>
      <c r="B930" s="191" t="s">
        <v>1087</v>
      </c>
      <c r="C930" s="175">
        <v>0</v>
      </c>
      <c r="D930" s="175"/>
      <c r="E930" s="175"/>
      <c r="F930" s="175">
        <v>0</v>
      </c>
      <c r="G930" s="175">
        <v>0</v>
      </c>
      <c r="H930" s="176">
        <f t="shared" si="24"/>
        <v>0</v>
      </c>
      <c r="I930" s="176">
        <f t="shared" si="25"/>
        <v>0</v>
      </c>
      <c r="J930" s="176">
        <f t="shared" si="26"/>
        <v>0</v>
      </c>
      <c r="K930" s="176">
        <f t="shared" si="27"/>
        <v>0</v>
      </c>
      <c r="L930" s="185">
        <v>2160607</v>
      </c>
    </row>
    <row r="931" spans="1:12" s="170" customFormat="1" ht="20.25" customHeight="1">
      <c r="A931" s="192"/>
      <c r="B931" s="191" t="s">
        <v>1088</v>
      </c>
      <c r="C931" s="175">
        <v>0</v>
      </c>
      <c r="D931" s="175"/>
      <c r="E931" s="175"/>
      <c r="F931" s="175">
        <v>1</v>
      </c>
      <c r="G931" s="175">
        <v>35</v>
      </c>
      <c r="H931" s="176">
        <f t="shared" si="24"/>
        <v>0</v>
      </c>
      <c r="I931" s="176">
        <f t="shared" si="25"/>
        <v>0</v>
      </c>
      <c r="J931" s="176">
        <f t="shared" si="26"/>
        <v>0</v>
      </c>
      <c r="K931" s="176">
        <f t="shared" si="27"/>
        <v>35</v>
      </c>
      <c r="L931" s="185">
        <v>2160699</v>
      </c>
    </row>
    <row r="932" spans="1:12" s="170" customFormat="1" ht="20.25" customHeight="1">
      <c r="A932" s="192"/>
      <c r="B932" s="191" t="s">
        <v>1089</v>
      </c>
      <c r="C932" s="175">
        <v>0</v>
      </c>
      <c r="D932" s="175"/>
      <c r="E932" s="175"/>
      <c r="F932" s="175"/>
      <c r="G932" s="175"/>
      <c r="H932" s="176">
        <f t="shared" si="24"/>
        <v>0</v>
      </c>
      <c r="I932" s="176">
        <f t="shared" si="25"/>
        <v>0</v>
      </c>
      <c r="J932" s="176">
        <f t="shared" si="26"/>
        <v>0</v>
      </c>
      <c r="K932" s="176">
        <f t="shared" si="27"/>
        <v>0</v>
      </c>
      <c r="L932" s="185">
        <v>21699</v>
      </c>
    </row>
    <row r="933" spans="1:12" s="170" customFormat="1" ht="20.25" customHeight="1">
      <c r="A933" s="192"/>
      <c r="B933" s="191" t="s">
        <v>1090</v>
      </c>
      <c r="C933" s="175">
        <v>0</v>
      </c>
      <c r="D933" s="175"/>
      <c r="E933" s="175"/>
      <c r="F933" s="175"/>
      <c r="G933" s="175"/>
      <c r="H933" s="176">
        <f t="shared" si="24"/>
        <v>0</v>
      </c>
      <c r="I933" s="176">
        <f t="shared" si="25"/>
        <v>0</v>
      </c>
      <c r="J933" s="176">
        <f t="shared" si="26"/>
        <v>0</v>
      </c>
      <c r="K933" s="176">
        <f t="shared" si="27"/>
        <v>0</v>
      </c>
      <c r="L933" s="185">
        <v>2169901</v>
      </c>
    </row>
    <row r="934" spans="1:12" s="170" customFormat="1" ht="20.25" customHeight="1">
      <c r="A934" s="192"/>
      <c r="B934" s="191" t="s">
        <v>1091</v>
      </c>
      <c r="C934" s="175">
        <v>0</v>
      </c>
      <c r="D934" s="175"/>
      <c r="E934" s="175"/>
      <c r="F934" s="175"/>
      <c r="G934" s="175"/>
      <c r="H934" s="176">
        <f t="shared" si="24"/>
        <v>0</v>
      </c>
      <c r="I934" s="176">
        <f t="shared" si="25"/>
        <v>0</v>
      </c>
      <c r="J934" s="176">
        <f t="shared" si="26"/>
        <v>0</v>
      </c>
      <c r="K934" s="176">
        <f t="shared" si="27"/>
        <v>0</v>
      </c>
      <c r="L934" s="185">
        <v>2169999</v>
      </c>
    </row>
    <row r="935" spans="1:12" s="170" customFormat="1" ht="20.25" customHeight="1">
      <c r="A935" s="190" t="s">
        <v>1092</v>
      </c>
      <c r="B935" s="191" t="s">
        <v>323</v>
      </c>
      <c r="C935" s="175">
        <v>0</v>
      </c>
      <c r="D935" s="175"/>
      <c r="E935" s="175"/>
      <c r="F935" s="175"/>
      <c r="G935" s="175"/>
      <c r="H935" s="176">
        <f t="shared" si="24"/>
        <v>0</v>
      </c>
      <c r="I935" s="176">
        <f t="shared" si="25"/>
        <v>0</v>
      </c>
      <c r="J935" s="176">
        <f t="shared" si="26"/>
        <v>0</v>
      </c>
      <c r="K935" s="176">
        <f t="shared" si="27"/>
        <v>0</v>
      </c>
      <c r="L935" s="185">
        <v>217</v>
      </c>
    </row>
    <row r="936" spans="1:12" s="170" customFormat="1" ht="20.25" customHeight="1">
      <c r="A936" s="192"/>
      <c r="B936" s="191" t="s">
        <v>1093</v>
      </c>
      <c r="C936" s="175">
        <v>0</v>
      </c>
      <c r="D936" s="175"/>
      <c r="E936" s="175"/>
      <c r="F936" s="175"/>
      <c r="G936" s="175"/>
      <c r="H936" s="176">
        <f t="shared" si="24"/>
        <v>0</v>
      </c>
      <c r="I936" s="176">
        <f t="shared" si="25"/>
        <v>0</v>
      </c>
      <c r="J936" s="176">
        <f t="shared" si="26"/>
        <v>0</v>
      </c>
      <c r="K936" s="176">
        <f t="shared" si="27"/>
        <v>0</v>
      </c>
      <c r="L936" s="185">
        <v>21701</v>
      </c>
    </row>
    <row r="937" spans="1:12" s="170" customFormat="1" ht="20.25" customHeight="1">
      <c r="A937" s="192"/>
      <c r="B937" s="191" t="s">
        <v>362</v>
      </c>
      <c r="C937" s="175">
        <v>0</v>
      </c>
      <c r="D937" s="175"/>
      <c r="E937" s="175"/>
      <c r="F937" s="175"/>
      <c r="G937" s="175"/>
      <c r="H937" s="176">
        <f t="shared" si="24"/>
        <v>0</v>
      </c>
      <c r="I937" s="176">
        <f t="shared" si="25"/>
        <v>0</v>
      </c>
      <c r="J937" s="176">
        <f t="shared" si="26"/>
        <v>0</v>
      </c>
      <c r="K937" s="176">
        <f t="shared" si="27"/>
        <v>0</v>
      </c>
      <c r="L937" s="185">
        <v>2170101</v>
      </c>
    </row>
    <row r="938" spans="1:12" s="170" customFormat="1" ht="20.25" customHeight="1">
      <c r="A938" s="192"/>
      <c r="B938" s="191" t="s">
        <v>363</v>
      </c>
      <c r="C938" s="175">
        <v>0</v>
      </c>
      <c r="D938" s="175"/>
      <c r="E938" s="175"/>
      <c r="F938" s="175"/>
      <c r="G938" s="175"/>
      <c r="H938" s="176">
        <f t="shared" si="24"/>
        <v>0</v>
      </c>
      <c r="I938" s="176">
        <f t="shared" si="25"/>
        <v>0</v>
      </c>
      <c r="J938" s="176">
        <f t="shared" si="26"/>
        <v>0</v>
      </c>
      <c r="K938" s="176">
        <f t="shared" si="27"/>
        <v>0</v>
      </c>
      <c r="L938" s="185">
        <v>2170102</v>
      </c>
    </row>
    <row r="939" spans="1:12" s="170" customFormat="1" ht="20.25" customHeight="1">
      <c r="A939" s="192"/>
      <c r="B939" s="191" t="s">
        <v>364</v>
      </c>
      <c r="C939" s="175">
        <v>0</v>
      </c>
      <c r="D939" s="175"/>
      <c r="E939" s="175"/>
      <c r="F939" s="175"/>
      <c r="G939" s="175"/>
      <c r="H939" s="176">
        <f t="shared" si="24"/>
        <v>0</v>
      </c>
      <c r="I939" s="176">
        <f t="shared" si="25"/>
        <v>0</v>
      </c>
      <c r="J939" s="176">
        <f t="shared" si="26"/>
        <v>0</v>
      </c>
      <c r="K939" s="176">
        <f t="shared" si="27"/>
        <v>0</v>
      </c>
      <c r="L939" s="185">
        <v>2170103</v>
      </c>
    </row>
    <row r="940" spans="1:12" s="170" customFormat="1" ht="20.25" customHeight="1">
      <c r="A940" s="192"/>
      <c r="B940" s="191" t="s">
        <v>1094</v>
      </c>
      <c r="C940" s="175">
        <v>0</v>
      </c>
      <c r="D940" s="175"/>
      <c r="E940" s="175"/>
      <c r="F940" s="175"/>
      <c r="G940" s="175"/>
      <c r="H940" s="176">
        <f t="shared" si="24"/>
        <v>0</v>
      </c>
      <c r="I940" s="176">
        <f t="shared" si="25"/>
        <v>0</v>
      </c>
      <c r="J940" s="176">
        <f t="shared" si="26"/>
        <v>0</v>
      </c>
      <c r="K940" s="176">
        <f t="shared" si="27"/>
        <v>0</v>
      </c>
      <c r="L940" s="185">
        <v>2170104</v>
      </c>
    </row>
    <row r="941" spans="1:12" s="170" customFormat="1" ht="20.25" customHeight="1">
      <c r="A941" s="192"/>
      <c r="B941" s="191" t="s">
        <v>371</v>
      </c>
      <c r="C941" s="175">
        <v>0</v>
      </c>
      <c r="D941" s="175"/>
      <c r="E941" s="175"/>
      <c r="F941" s="175"/>
      <c r="G941" s="175"/>
      <c r="H941" s="176">
        <f t="shared" si="24"/>
        <v>0</v>
      </c>
      <c r="I941" s="176">
        <f t="shared" si="25"/>
        <v>0</v>
      </c>
      <c r="J941" s="176">
        <f t="shared" si="26"/>
        <v>0</v>
      </c>
      <c r="K941" s="176">
        <f t="shared" si="27"/>
        <v>0</v>
      </c>
      <c r="L941" s="185">
        <v>2170150</v>
      </c>
    </row>
    <row r="942" spans="1:12" s="170" customFormat="1" ht="20.25" customHeight="1">
      <c r="A942" s="192"/>
      <c r="B942" s="191" t="s">
        <v>1095</v>
      </c>
      <c r="C942" s="175">
        <v>0</v>
      </c>
      <c r="D942" s="175"/>
      <c r="E942" s="175"/>
      <c r="F942" s="175"/>
      <c r="G942" s="175"/>
      <c r="H942" s="176">
        <f t="shared" si="24"/>
        <v>0</v>
      </c>
      <c r="I942" s="176">
        <f t="shared" si="25"/>
        <v>0</v>
      </c>
      <c r="J942" s="176">
        <f t="shared" si="26"/>
        <v>0</v>
      </c>
      <c r="K942" s="176">
        <f t="shared" si="27"/>
        <v>0</v>
      </c>
      <c r="L942" s="185">
        <v>2170199</v>
      </c>
    </row>
    <row r="943" spans="1:12" s="170" customFormat="1" ht="20.25" customHeight="1">
      <c r="A943" s="192"/>
      <c r="B943" s="191" t="s">
        <v>1096</v>
      </c>
      <c r="C943" s="175">
        <v>0</v>
      </c>
      <c r="D943" s="175"/>
      <c r="E943" s="175"/>
      <c r="F943" s="175"/>
      <c r="G943" s="175"/>
      <c r="H943" s="176">
        <f t="shared" si="24"/>
        <v>0</v>
      </c>
      <c r="I943" s="176">
        <f t="shared" si="25"/>
        <v>0</v>
      </c>
      <c r="J943" s="176">
        <f t="shared" si="26"/>
        <v>0</v>
      </c>
      <c r="K943" s="176">
        <f t="shared" si="27"/>
        <v>0</v>
      </c>
      <c r="L943" s="185">
        <v>21702</v>
      </c>
    </row>
    <row r="944" spans="1:12" s="170" customFormat="1" ht="20.25" customHeight="1">
      <c r="A944" s="192"/>
      <c r="B944" s="191" t="s">
        <v>1097</v>
      </c>
      <c r="C944" s="175">
        <v>0</v>
      </c>
      <c r="D944" s="175"/>
      <c r="E944" s="175"/>
      <c r="F944" s="175"/>
      <c r="G944" s="175"/>
      <c r="H944" s="176">
        <f t="shared" si="24"/>
        <v>0</v>
      </c>
      <c r="I944" s="176">
        <f t="shared" si="25"/>
        <v>0</v>
      </c>
      <c r="J944" s="176">
        <f t="shared" si="26"/>
        <v>0</v>
      </c>
      <c r="K944" s="176">
        <f t="shared" si="27"/>
        <v>0</v>
      </c>
      <c r="L944" s="185">
        <v>2170201</v>
      </c>
    </row>
    <row r="945" spans="1:12" s="170" customFormat="1" ht="20.25" customHeight="1">
      <c r="A945" s="192"/>
      <c r="B945" s="191" t="s">
        <v>1098</v>
      </c>
      <c r="C945" s="175">
        <v>0</v>
      </c>
      <c r="D945" s="175"/>
      <c r="E945" s="175"/>
      <c r="F945" s="175"/>
      <c r="G945" s="175"/>
      <c r="H945" s="176">
        <f t="shared" si="24"/>
        <v>0</v>
      </c>
      <c r="I945" s="176">
        <f t="shared" si="25"/>
        <v>0</v>
      </c>
      <c r="J945" s="176">
        <f t="shared" si="26"/>
        <v>0</v>
      </c>
      <c r="K945" s="176">
        <f t="shared" si="27"/>
        <v>0</v>
      </c>
      <c r="L945" s="185">
        <v>2170202</v>
      </c>
    </row>
    <row r="946" spans="1:12" s="170" customFormat="1" ht="20.25" customHeight="1">
      <c r="A946" s="192"/>
      <c r="B946" s="191" t="s">
        <v>1099</v>
      </c>
      <c r="C946" s="175">
        <v>0</v>
      </c>
      <c r="D946" s="175"/>
      <c r="E946" s="175"/>
      <c r="F946" s="175"/>
      <c r="G946" s="175"/>
      <c r="H946" s="176">
        <f t="shared" si="24"/>
        <v>0</v>
      </c>
      <c r="I946" s="176">
        <f t="shared" si="25"/>
        <v>0</v>
      </c>
      <c r="J946" s="176">
        <f t="shared" si="26"/>
        <v>0</v>
      </c>
      <c r="K946" s="176">
        <f t="shared" si="27"/>
        <v>0</v>
      </c>
      <c r="L946" s="185">
        <v>2170203</v>
      </c>
    </row>
    <row r="947" spans="1:12" s="170" customFormat="1" ht="20.25" customHeight="1">
      <c r="A947" s="192"/>
      <c r="B947" s="191" t="s">
        <v>1100</v>
      </c>
      <c r="C947" s="175">
        <v>0</v>
      </c>
      <c r="D947" s="175"/>
      <c r="E947" s="175"/>
      <c r="F947" s="175"/>
      <c r="G947" s="175"/>
      <c r="H947" s="176">
        <f t="shared" si="24"/>
        <v>0</v>
      </c>
      <c r="I947" s="176">
        <f t="shared" si="25"/>
        <v>0</v>
      </c>
      <c r="J947" s="176">
        <f t="shared" si="26"/>
        <v>0</v>
      </c>
      <c r="K947" s="176">
        <f t="shared" si="27"/>
        <v>0</v>
      </c>
      <c r="L947" s="185">
        <v>2170204</v>
      </c>
    </row>
    <row r="948" spans="1:12" s="170" customFormat="1" ht="20.25" customHeight="1">
      <c r="A948" s="192"/>
      <c r="B948" s="191" t="s">
        <v>1101</v>
      </c>
      <c r="C948" s="175">
        <v>0</v>
      </c>
      <c r="D948" s="175"/>
      <c r="E948" s="175"/>
      <c r="F948" s="175"/>
      <c r="G948" s="175"/>
      <c r="H948" s="176">
        <f t="shared" si="24"/>
        <v>0</v>
      </c>
      <c r="I948" s="176">
        <f t="shared" si="25"/>
        <v>0</v>
      </c>
      <c r="J948" s="176">
        <f t="shared" si="26"/>
        <v>0</v>
      </c>
      <c r="K948" s="176">
        <f t="shared" si="27"/>
        <v>0</v>
      </c>
      <c r="L948" s="185">
        <v>2170205</v>
      </c>
    </row>
    <row r="949" spans="1:12" s="170" customFormat="1" ht="20.25" customHeight="1">
      <c r="A949" s="192"/>
      <c r="B949" s="191" t="s">
        <v>1102</v>
      </c>
      <c r="C949" s="175">
        <v>0</v>
      </c>
      <c r="D949" s="175"/>
      <c r="E949" s="175"/>
      <c r="F949" s="175"/>
      <c r="G949" s="175"/>
      <c r="H949" s="176">
        <f t="shared" si="24"/>
        <v>0</v>
      </c>
      <c r="I949" s="176">
        <f t="shared" si="25"/>
        <v>0</v>
      </c>
      <c r="J949" s="176">
        <f t="shared" si="26"/>
        <v>0</v>
      </c>
      <c r="K949" s="176">
        <f t="shared" si="27"/>
        <v>0</v>
      </c>
      <c r="L949" s="185">
        <v>2170206</v>
      </c>
    </row>
    <row r="950" spans="1:12" s="170" customFormat="1" ht="20.25" customHeight="1">
      <c r="A950" s="192"/>
      <c r="B950" s="191" t="s">
        <v>1103</v>
      </c>
      <c r="C950" s="175">
        <v>0</v>
      </c>
      <c r="D950" s="175"/>
      <c r="E950" s="175"/>
      <c r="F950" s="175"/>
      <c r="G950" s="175"/>
      <c r="H950" s="176">
        <f t="shared" si="24"/>
        <v>0</v>
      </c>
      <c r="I950" s="176">
        <f t="shared" si="25"/>
        <v>0</v>
      </c>
      <c r="J950" s="176">
        <f t="shared" si="26"/>
        <v>0</v>
      </c>
      <c r="K950" s="176">
        <f t="shared" si="27"/>
        <v>0</v>
      </c>
      <c r="L950" s="185">
        <v>2170207</v>
      </c>
    </row>
    <row r="951" spans="1:12" s="170" customFormat="1" ht="20.25" customHeight="1">
      <c r="A951" s="192"/>
      <c r="B951" s="191" t="s">
        <v>1104</v>
      </c>
      <c r="C951" s="175">
        <v>0</v>
      </c>
      <c r="D951" s="175"/>
      <c r="E951" s="175"/>
      <c r="F951" s="175"/>
      <c r="G951" s="175"/>
      <c r="H951" s="176">
        <f t="shared" si="24"/>
        <v>0</v>
      </c>
      <c r="I951" s="176">
        <f t="shared" si="25"/>
        <v>0</v>
      </c>
      <c r="J951" s="176">
        <f t="shared" si="26"/>
        <v>0</v>
      </c>
      <c r="K951" s="176">
        <f t="shared" si="27"/>
        <v>0</v>
      </c>
      <c r="L951" s="185">
        <v>2170208</v>
      </c>
    </row>
    <row r="952" spans="1:12" s="170" customFormat="1" ht="20.25" customHeight="1">
      <c r="A952" s="192"/>
      <c r="B952" s="191" t="s">
        <v>1105</v>
      </c>
      <c r="C952" s="175">
        <v>0</v>
      </c>
      <c r="D952" s="175"/>
      <c r="E952" s="175"/>
      <c r="F952" s="175"/>
      <c r="G952" s="175"/>
      <c r="H952" s="176">
        <f t="shared" si="24"/>
        <v>0</v>
      </c>
      <c r="I952" s="176">
        <f t="shared" si="25"/>
        <v>0</v>
      </c>
      <c r="J952" s="176">
        <f t="shared" si="26"/>
        <v>0</v>
      </c>
      <c r="K952" s="176">
        <f t="shared" si="27"/>
        <v>0</v>
      </c>
      <c r="L952" s="185">
        <v>2170299</v>
      </c>
    </row>
    <row r="953" spans="1:12" s="170" customFormat="1" ht="20.25" customHeight="1">
      <c r="A953" s="192"/>
      <c r="B953" s="191" t="s">
        <v>1106</v>
      </c>
      <c r="C953" s="175">
        <v>0</v>
      </c>
      <c r="D953" s="175"/>
      <c r="E953" s="175"/>
      <c r="F953" s="175"/>
      <c r="G953" s="175"/>
      <c r="H953" s="176">
        <f t="shared" si="24"/>
        <v>0</v>
      </c>
      <c r="I953" s="176">
        <f t="shared" si="25"/>
        <v>0</v>
      </c>
      <c r="J953" s="176">
        <f t="shared" si="26"/>
        <v>0</v>
      </c>
      <c r="K953" s="176">
        <f t="shared" si="27"/>
        <v>0</v>
      </c>
      <c r="L953" s="185">
        <v>21703</v>
      </c>
    </row>
    <row r="954" spans="1:12" s="170" customFormat="1" ht="20.25" customHeight="1">
      <c r="A954" s="192"/>
      <c r="B954" s="191" t="s">
        <v>1107</v>
      </c>
      <c r="C954" s="175">
        <v>0</v>
      </c>
      <c r="D954" s="175"/>
      <c r="E954" s="175"/>
      <c r="F954" s="175"/>
      <c r="G954" s="175"/>
      <c r="H954" s="176">
        <f t="shared" si="24"/>
        <v>0</v>
      </c>
      <c r="I954" s="176">
        <f t="shared" si="25"/>
        <v>0</v>
      </c>
      <c r="J954" s="176">
        <f t="shared" si="26"/>
        <v>0</v>
      </c>
      <c r="K954" s="176">
        <f t="shared" si="27"/>
        <v>0</v>
      </c>
      <c r="L954" s="185">
        <v>2170301</v>
      </c>
    </row>
    <row r="955" spans="1:12" s="170" customFormat="1" ht="20.25" customHeight="1">
      <c r="A955" s="192"/>
      <c r="B955" s="191" t="s">
        <v>1108</v>
      </c>
      <c r="C955" s="175">
        <v>0</v>
      </c>
      <c r="D955" s="175"/>
      <c r="E955" s="175"/>
      <c r="F955" s="175"/>
      <c r="G955" s="175"/>
      <c r="H955" s="176">
        <f t="shared" si="24"/>
        <v>0</v>
      </c>
      <c r="I955" s="176">
        <f t="shared" si="25"/>
        <v>0</v>
      </c>
      <c r="J955" s="176">
        <f t="shared" si="26"/>
        <v>0</v>
      </c>
      <c r="K955" s="176">
        <f t="shared" si="27"/>
        <v>0</v>
      </c>
      <c r="L955" s="185">
        <v>2170302</v>
      </c>
    </row>
    <row r="956" spans="1:12" s="170" customFormat="1" ht="20.25" customHeight="1">
      <c r="A956" s="192"/>
      <c r="B956" s="191" t="s">
        <v>1109</v>
      </c>
      <c r="C956" s="175">
        <v>0</v>
      </c>
      <c r="D956" s="175"/>
      <c r="E956" s="175"/>
      <c r="F956" s="175"/>
      <c r="G956" s="175"/>
      <c r="H956" s="176">
        <f t="shared" si="24"/>
        <v>0</v>
      </c>
      <c r="I956" s="176">
        <f t="shared" si="25"/>
        <v>0</v>
      </c>
      <c r="J956" s="176">
        <f t="shared" si="26"/>
        <v>0</v>
      </c>
      <c r="K956" s="176">
        <f t="shared" si="27"/>
        <v>0</v>
      </c>
      <c r="L956" s="185">
        <v>2170303</v>
      </c>
    </row>
    <row r="957" spans="1:12" s="170" customFormat="1" ht="20.25" customHeight="1">
      <c r="A957" s="192"/>
      <c r="B957" s="191" t="s">
        <v>1110</v>
      </c>
      <c r="C957" s="175">
        <v>0</v>
      </c>
      <c r="D957" s="175"/>
      <c r="E957" s="175"/>
      <c r="F957" s="175"/>
      <c r="G957" s="175"/>
      <c r="H957" s="176">
        <f t="shared" si="24"/>
        <v>0</v>
      </c>
      <c r="I957" s="176">
        <f t="shared" si="25"/>
        <v>0</v>
      </c>
      <c r="J957" s="176">
        <f t="shared" si="26"/>
        <v>0</v>
      </c>
      <c r="K957" s="176">
        <f t="shared" si="27"/>
        <v>0</v>
      </c>
      <c r="L957" s="185">
        <v>2170304</v>
      </c>
    </row>
    <row r="958" spans="1:12" s="170" customFormat="1" ht="20.25" customHeight="1">
      <c r="A958" s="192"/>
      <c r="B958" s="191" t="s">
        <v>1111</v>
      </c>
      <c r="C958" s="175">
        <v>0</v>
      </c>
      <c r="D958" s="175"/>
      <c r="E958" s="175"/>
      <c r="F958" s="175"/>
      <c r="G958" s="175"/>
      <c r="H958" s="176">
        <f t="shared" si="24"/>
        <v>0</v>
      </c>
      <c r="I958" s="176">
        <f t="shared" si="25"/>
        <v>0</v>
      </c>
      <c r="J958" s="176">
        <f t="shared" si="26"/>
        <v>0</v>
      </c>
      <c r="K958" s="176">
        <f t="shared" si="27"/>
        <v>0</v>
      </c>
      <c r="L958" s="185">
        <v>2170399</v>
      </c>
    </row>
    <row r="959" spans="1:12" s="170" customFormat="1" ht="20.25" customHeight="1">
      <c r="A959" s="192"/>
      <c r="B959" s="191" t="s">
        <v>1112</v>
      </c>
      <c r="C959" s="175">
        <v>0</v>
      </c>
      <c r="D959" s="175"/>
      <c r="E959" s="175"/>
      <c r="F959" s="175"/>
      <c r="G959" s="175"/>
      <c r="H959" s="176">
        <f t="shared" si="24"/>
        <v>0</v>
      </c>
      <c r="I959" s="176">
        <f t="shared" si="25"/>
        <v>0</v>
      </c>
      <c r="J959" s="176">
        <f t="shared" si="26"/>
        <v>0</v>
      </c>
      <c r="K959" s="176">
        <f t="shared" si="27"/>
        <v>0</v>
      </c>
      <c r="L959" s="185">
        <v>21704</v>
      </c>
    </row>
    <row r="960" spans="1:12" s="170" customFormat="1" ht="20.25" customHeight="1">
      <c r="A960" s="192"/>
      <c r="B960" s="191" t="s">
        <v>1113</v>
      </c>
      <c r="C960" s="175">
        <v>0</v>
      </c>
      <c r="D960" s="175"/>
      <c r="E960" s="175"/>
      <c r="F960" s="175"/>
      <c r="G960" s="175"/>
      <c r="H960" s="176">
        <f t="shared" si="24"/>
        <v>0</v>
      </c>
      <c r="I960" s="176">
        <f t="shared" si="25"/>
        <v>0</v>
      </c>
      <c r="J960" s="176">
        <f t="shared" si="26"/>
        <v>0</v>
      </c>
      <c r="K960" s="176">
        <f t="shared" si="27"/>
        <v>0</v>
      </c>
      <c r="L960" s="185">
        <v>2170401</v>
      </c>
    </row>
    <row r="961" spans="1:12" s="170" customFormat="1" ht="20.25" customHeight="1">
      <c r="A961" s="192"/>
      <c r="B961" s="191" t="s">
        <v>1114</v>
      </c>
      <c r="C961" s="175">
        <v>0</v>
      </c>
      <c r="D961" s="175"/>
      <c r="E961" s="175"/>
      <c r="F961" s="175"/>
      <c r="G961" s="175"/>
      <c r="H961" s="176">
        <f t="shared" si="24"/>
        <v>0</v>
      </c>
      <c r="I961" s="176">
        <f t="shared" si="25"/>
        <v>0</v>
      </c>
      <c r="J961" s="176">
        <f t="shared" si="26"/>
        <v>0</v>
      </c>
      <c r="K961" s="176">
        <f t="shared" si="27"/>
        <v>0</v>
      </c>
      <c r="L961" s="185">
        <v>2170499</v>
      </c>
    </row>
    <row r="962" spans="1:12" s="170" customFormat="1" ht="20.25" customHeight="1">
      <c r="A962" s="192"/>
      <c r="B962" s="191" t="s">
        <v>1115</v>
      </c>
      <c r="C962" s="175">
        <v>0</v>
      </c>
      <c r="D962" s="175"/>
      <c r="E962" s="175"/>
      <c r="F962" s="175"/>
      <c r="G962" s="175"/>
      <c r="H962" s="176">
        <f t="shared" si="24"/>
        <v>0</v>
      </c>
      <c r="I962" s="176">
        <f t="shared" si="25"/>
        <v>0</v>
      </c>
      <c r="J962" s="176">
        <f t="shared" si="26"/>
        <v>0</v>
      </c>
      <c r="K962" s="176">
        <f t="shared" si="27"/>
        <v>0</v>
      </c>
      <c r="L962" s="185">
        <v>21799</v>
      </c>
    </row>
    <row r="963" spans="1:12" s="170" customFormat="1" ht="20.25" customHeight="1">
      <c r="A963" s="192"/>
      <c r="B963" s="191" t="s">
        <v>1116</v>
      </c>
      <c r="C963" s="175">
        <v>0</v>
      </c>
      <c r="D963" s="175"/>
      <c r="E963" s="175"/>
      <c r="F963" s="175"/>
      <c r="G963" s="175"/>
      <c r="H963" s="176">
        <f t="shared" si="24"/>
        <v>0</v>
      </c>
      <c r="I963" s="176">
        <f t="shared" si="25"/>
        <v>0</v>
      </c>
      <c r="J963" s="176">
        <f t="shared" si="26"/>
        <v>0</v>
      </c>
      <c r="K963" s="176">
        <f t="shared" si="27"/>
        <v>0</v>
      </c>
      <c r="L963" s="185">
        <v>2179902</v>
      </c>
    </row>
    <row r="964" spans="1:12" s="170" customFormat="1" ht="20.25" customHeight="1">
      <c r="A964" s="192"/>
      <c r="B964" s="191" t="s">
        <v>1117</v>
      </c>
      <c r="C964" s="175">
        <v>0</v>
      </c>
      <c r="D964" s="175"/>
      <c r="E964" s="175"/>
      <c r="F964" s="175"/>
      <c r="G964" s="175"/>
      <c r="H964" s="176">
        <f t="shared" si="24"/>
        <v>0</v>
      </c>
      <c r="I964" s="176">
        <f t="shared" si="25"/>
        <v>0</v>
      </c>
      <c r="J964" s="176">
        <f t="shared" si="26"/>
        <v>0</v>
      </c>
      <c r="K964" s="176">
        <f t="shared" si="27"/>
        <v>0</v>
      </c>
      <c r="L964" s="185">
        <v>2179999</v>
      </c>
    </row>
    <row r="965" spans="1:12" s="170" customFormat="1" ht="20.25" customHeight="1">
      <c r="A965" s="190" t="s">
        <v>1118</v>
      </c>
      <c r="B965" s="191" t="s">
        <v>324</v>
      </c>
      <c r="C965" s="175">
        <v>0</v>
      </c>
      <c r="D965" s="175"/>
      <c r="E965" s="175"/>
      <c r="F965" s="175"/>
      <c r="G965" s="175"/>
      <c r="H965" s="176">
        <f t="shared" si="24"/>
        <v>0</v>
      </c>
      <c r="I965" s="176">
        <f t="shared" si="25"/>
        <v>0</v>
      </c>
      <c r="J965" s="176">
        <f t="shared" si="26"/>
        <v>0</v>
      </c>
      <c r="K965" s="176">
        <f t="shared" si="27"/>
        <v>0</v>
      </c>
      <c r="L965" s="185">
        <v>219</v>
      </c>
    </row>
    <row r="966" spans="1:12" s="170" customFormat="1" ht="20.25" customHeight="1">
      <c r="A966" s="192"/>
      <c r="B966" s="191" t="s">
        <v>1119</v>
      </c>
      <c r="C966" s="175">
        <v>0</v>
      </c>
      <c r="D966" s="175"/>
      <c r="E966" s="175"/>
      <c r="F966" s="175"/>
      <c r="G966" s="175"/>
      <c r="H966" s="176">
        <f t="shared" si="24"/>
        <v>0</v>
      </c>
      <c r="I966" s="176">
        <f t="shared" si="25"/>
        <v>0</v>
      </c>
      <c r="J966" s="176">
        <f t="shared" si="26"/>
        <v>0</v>
      </c>
      <c r="K966" s="176">
        <f t="shared" si="27"/>
        <v>0</v>
      </c>
      <c r="L966" s="185">
        <v>21901</v>
      </c>
    </row>
    <row r="967" spans="1:12" s="170" customFormat="1" ht="20.25" customHeight="1">
      <c r="A967" s="192"/>
      <c r="B967" s="191" t="s">
        <v>1120</v>
      </c>
      <c r="C967" s="175">
        <v>0</v>
      </c>
      <c r="D967" s="175"/>
      <c r="E967" s="175"/>
      <c r="F967" s="175"/>
      <c r="G967" s="175"/>
      <c r="H967" s="176">
        <f t="shared" si="24"/>
        <v>0</v>
      </c>
      <c r="I967" s="176">
        <f t="shared" si="25"/>
        <v>0</v>
      </c>
      <c r="J967" s="176">
        <f t="shared" si="26"/>
        <v>0</v>
      </c>
      <c r="K967" s="176">
        <f t="shared" si="27"/>
        <v>0</v>
      </c>
      <c r="L967" s="185">
        <v>21902</v>
      </c>
    </row>
    <row r="968" spans="1:12" s="170" customFormat="1" ht="20.25" customHeight="1">
      <c r="A968" s="192"/>
      <c r="B968" s="191" t="s">
        <v>1121</v>
      </c>
      <c r="C968" s="175">
        <v>0</v>
      </c>
      <c r="D968" s="175"/>
      <c r="E968" s="175"/>
      <c r="F968" s="175"/>
      <c r="G968" s="175"/>
      <c r="H968" s="176">
        <f t="shared" si="24"/>
        <v>0</v>
      </c>
      <c r="I968" s="176">
        <f t="shared" si="25"/>
        <v>0</v>
      </c>
      <c r="J968" s="176">
        <f t="shared" si="26"/>
        <v>0</v>
      </c>
      <c r="K968" s="176">
        <f t="shared" si="27"/>
        <v>0</v>
      </c>
      <c r="L968" s="185">
        <v>21903</v>
      </c>
    </row>
    <row r="969" spans="1:12" s="170" customFormat="1" ht="20.25" customHeight="1">
      <c r="A969" s="192"/>
      <c r="B969" s="191" t="s">
        <v>1122</v>
      </c>
      <c r="C969" s="175">
        <v>0</v>
      </c>
      <c r="D969" s="175"/>
      <c r="E969" s="175"/>
      <c r="F969" s="175"/>
      <c r="G969" s="175"/>
      <c r="H969" s="176">
        <f t="shared" si="24"/>
        <v>0</v>
      </c>
      <c r="I969" s="176">
        <f t="shared" si="25"/>
        <v>0</v>
      </c>
      <c r="J969" s="176">
        <f t="shared" si="26"/>
        <v>0</v>
      </c>
      <c r="K969" s="176">
        <f t="shared" si="27"/>
        <v>0</v>
      </c>
      <c r="L969" s="185">
        <v>21904</v>
      </c>
    </row>
    <row r="970" spans="1:12" s="170" customFormat="1" ht="20.25" customHeight="1">
      <c r="A970" s="192"/>
      <c r="B970" s="191" t="s">
        <v>1123</v>
      </c>
      <c r="C970" s="175">
        <v>0</v>
      </c>
      <c r="D970" s="175"/>
      <c r="E970" s="175"/>
      <c r="F970" s="175"/>
      <c r="G970" s="175"/>
      <c r="H970" s="176">
        <f t="shared" si="24"/>
        <v>0</v>
      </c>
      <c r="I970" s="176">
        <f t="shared" si="25"/>
        <v>0</v>
      </c>
      <c r="J970" s="176">
        <f t="shared" si="26"/>
        <v>0</v>
      </c>
      <c r="K970" s="176">
        <f t="shared" si="27"/>
        <v>0</v>
      </c>
      <c r="L970" s="185">
        <v>21905</v>
      </c>
    </row>
    <row r="971" spans="1:12" s="170" customFormat="1" ht="20.25" customHeight="1">
      <c r="A971" s="192"/>
      <c r="B971" s="191" t="s">
        <v>899</v>
      </c>
      <c r="C971" s="175">
        <v>0</v>
      </c>
      <c r="D971" s="175"/>
      <c r="E971" s="175"/>
      <c r="F971" s="175"/>
      <c r="G971" s="175"/>
      <c r="H971" s="176">
        <f t="shared" si="24"/>
        <v>0</v>
      </c>
      <c r="I971" s="176">
        <f t="shared" si="25"/>
        <v>0</v>
      </c>
      <c r="J971" s="176">
        <f t="shared" si="26"/>
        <v>0</v>
      </c>
      <c r="K971" s="176">
        <f t="shared" si="27"/>
        <v>0</v>
      </c>
      <c r="L971" s="185">
        <v>21906</v>
      </c>
    </row>
    <row r="972" spans="1:12" s="170" customFormat="1" ht="20.25" customHeight="1">
      <c r="A972" s="192"/>
      <c r="B972" s="191" t="s">
        <v>1124</v>
      </c>
      <c r="C972" s="175">
        <v>0</v>
      </c>
      <c r="D972" s="175"/>
      <c r="E972" s="175"/>
      <c r="F972" s="175"/>
      <c r="G972" s="175"/>
      <c r="H972" s="176">
        <f t="shared" si="24"/>
        <v>0</v>
      </c>
      <c r="I972" s="176">
        <f t="shared" si="25"/>
        <v>0</v>
      </c>
      <c r="J972" s="176">
        <f t="shared" si="26"/>
        <v>0</v>
      </c>
      <c r="K972" s="176">
        <f t="shared" si="27"/>
        <v>0</v>
      </c>
      <c r="L972" s="185">
        <v>21907</v>
      </c>
    </row>
    <row r="973" spans="1:12" s="170" customFormat="1" ht="20.25" customHeight="1">
      <c r="A973" s="192"/>
      <c r="B973" s="191" t="s">
        <v>1125</v>
      </c>
      <c r="C973" s="175">
        <v>0</v>
      </c>
      <c r="D973" s="175"/>
      <c r="E973" s="175"/>
      <c r="F973" s="175"/>
      <c r="G973" s="175"/>
      <c r="H973" s="176">
        <f t="shared" si="24"/>
        <v>0</v>
      </c>
      <c r="I973" s="176">
        <f t="shared" si="25"/>
        <v>0</v>
      </c>
      <c r="J973" s="176">
        <f t="shared" si="26"/>
        <v>0</v>
      </c>
      <c r="K973" s="176">
        <f t="shared" si="27"/>
        <v>0</v>
      </c>
      <c r="L973" s="185">
        <v>21908</v>
      </c>
    </row>
    <row r="974" spans="1:12" s="170" customFormat="1" ht="20.25" customHeight="1">
      <c r="A974" s="192"/>
      <c r="B974" s="191" t="s">
        <v>1126</v>
      </c>
      <c r="C974" s="175">
        <v>0</v>
      </c>
      <c r="D974" s="175"/>
      <c r="E974" s="175"/>
      <c r="F974" s="175"/>
      <c r="G974" s="175"/>
      <c r="H974" s="176">
        <f t="shared" si="24"/>
        <v>0</v>
      </c>
      <c r="I974" s="176">
        <f t="shared" si="25"/>
        <v>0</v>
      </c>
      <c r="J974" s="176">
        <f t="shared" si="26"/>
        <v>0</v>
      </c>
      <c r="K974" s="176">
        <f t="shared" si="27"/>
        <v>0</v>
      </c>
      <c r="L974" s="185">
        <v>21999</v>
      </c>
    </row>
    <row r="975" spans="1:12" s="170" customFormat="1" ht="20.25" customHeight="1">
      <c r="A975" s="190" t="s">
        <v>1127</v>
      </c>
      <c r="B975" s="191" t="s">
        <v>325</v>
      </c>
      <c r="C975" s="175">
        <v>0</v>
      </c>
      <c r="D975" s="175">
        <v>995</v>
      </c>
      <c r="E975" s="175"/>
      <c r="F975" s="175">
        <v>966</v>
      </c>
      <c r="G975" s="175">
        <v>1000</v>
      </c>
      <c r="H975" s="176">
        <f t="shared" si="24"/>
        <v>0</v>
      </c>
      <c r="I975" s="176">
        <f t="shared" si="25"/>
        <v>1.0050251256281406</v>
      </c>
      <c r="J975" s="176">
        <f t="shared" si="26"/>
        <v>0</v>
      </c>
      <c r="K975" s="176">
        <f t="shared" si="27"/>
        <v>1.0351966873706004</v>
      </c>
      <c r="L975" s="185">
        <v>220</v>
      </c>
    </row>
    <row r="976" spans="1:12" s="170" customFormat="1" ht="20.25" customHeight="1">
      <c r="A976" s="192"/>
      <c r="B976" s="191" t="s">
        <v>1128</v>
      </c>
      <c r="C976" s="175">
        <v>0</v>
      </c>
      <c r="D976" s="175">
        <v>960</v>
      </c>
      <c r="E976" s="175"/>
      <c r="F976" s="175">
        <v>876</v>
      </c>
      <c r="G976" s="175">
        <v>774</v>
      </c>
      <c r="H976" s="176">
        <f t="shared" si="24"/>
        <v>0</v>
      </c>
      <c r="I976" s="176">
        <f t="shared" si="25"/>
        <v>0.80625000000000002</v>
      </c>
      <c r="J976" s="176">
        <f t="shared" si="26"/>
        <v>0</v>
      </c>
      <c r="K976" s="176">
        <f t="shared" si="27"/>
        <v>0.88356164383561642</v>
      </c>
      <c r="L976" s="185">
        <v>22001</v>
      </c>
    </row>
    <row r="977" spans="1:12" s="170" customFormat="1" ht="20.25" customHeight="1">
      <c r="A977" s="192"/>
      <c r="B977" s="191" t="s">
        <v>362</v>
      </c>
      <c r="C977" s="175">
        <v>0</v>
      </c>
      <c r="D977" s="175">
        <v>832</v>
      </c>
      <c r="E977" s="175"/>
      <c r="F977" s="175">
        <v>748</v>
      </c>
      <c r="G977" s="175">
        <v>723</v>
      </c>
      <c r="H977" s="176">
        <f t="shared" si="24"/>
        <v>0</v>
      </c>
      <c r="I977" s="176">
        <f t="shared" si="25"/>
        <v>0.86899038461538458</v>
      </c>
      <c r="J977" s="176">
        <f t="shared" si="26"/>
        <v>0</v>
      </c>
      <c r="K977" s="176">
        <f t="shared" si="27"/>
        <v>0.96657754010695185</v>
      </c>
      <c r="L977" s="185">
        <v>2200101</v>
      </c>
    </row>
    <row r="978" spans="1:12" s="170" customFormat="1" ht="20.25" customHeight="1">
      <c r="A978" s="192"/>
      <c r="B978" s="191" t="s">
        <v>363</v>
      </c>
      <c r="C978" s="175">
        <v>0</v>
      </c>
      <c r="D978" s="175">
        <v>33</v>
      </c>
      <c r="E978" s="175"/>
      <c r="F978" s="175">
        <v>33</v>
      </c>
      <c r="G978" s="175">
        <v>47</v>
      </c>
      <c r="H978" s="176">
        <f t="shared" si="24"/>
        <v>0</v>
      </c>
      <c r="I978" s="176">
        <f t="shared" si="25"/>
        <v>1.4242424242424243</v>
      </c>
      <c r="J978" s="176">
        <f t="shared" si="26"/>
        <v>0</v>
      </c>
      <c r="K978" s="176">
        <f t="shared" si="27"/>
        <v>1.4242424242424243</v>
      </c>
      <c r="L978" s="185">
        <v>2200102</v>
      </c>
    </row>
    <row r="979" spans="1:12" s="170" customFormat="1" ht="20.25" customHeight="1">
      <c r="A979" s="192"/>
      <c r="B979" s="191" t="s">
        <v>364</v>
      </c>
      <c r="C979" s="175">
        <v>0</v>
      </c>
      <c r="D979" s="175">
        <v>0</v>
      </c>
      <c r="E979" s="175"/>
      <c r="F979" s="175">
        <v>0</v>
      </c>
      <c r="G979" s="175">
        <v>0</v>
      </c>
      <c r="H979" s="176">
        <f t="shared" si="24"/>
        <v>0</v>
      </c>
      <c r="I979" s="176">
        <f t="shared" si="25"/>
        <v>0</v>
      </c>
      <c r="J979" s="176">
        <f t="shared" si="26"/>
        <v>0</v>
      </c>
      <c r="K979" s="176">
        <f t="shared" si="27"/>
        <v>0</v>
      </c>
      <c r="L979" s="185">
        <v>2200103</v>
      </c>
    </row>
    <row r="980" spans="1:12" s="170" customFormat="1" ht="20.25" customHeight="1">
      <c r="A980" s="192"/>
      <c r="B980" s="191" t="s">
        <v>1129</v>
      </c>
      <c r="C980" s="175">
        <v>0</v>
      </c>
      <c r="D980" s="175">
        <v>0</v>
      </c>
      <c r="E980" s="175"/>
      <c r="F980" s="175">
        <v>0</v>
      </c>
      <c r="G980" s="175">
        <v>0</v>
      </c>
      <c r="H980" s="176">
        <f t="shared" si="24"/>
        <v>0</v>
      </c>
      <c r="I980" s="176">
        <f t="shared" si="25"/>
        <v>0</v>
      </c>
      <c r="J980" s="176">
        <f t="shared" si="26"/>
        <v>0</v>
      </c>
      <c r="K980" s="176">
        <f t="shared" si="27"/>
        <v>0</v>
      </c>
      <c r="L980" s="185">
        <v>2200104</v>
      </c>
    </row>
    <row r="981" spans="1:12" s="170" customFormat="1" ht="20.25" customHeight="1">
      <c r="A981" s="192"/>
      <c r="B981" s="191" t="s">
        <v>1130</v>
      </c>
      <c r="C981" s="175">
        <v>0</v>
      </c>
      <c r="D981" s="175">
        <v>60</v>
      </c>
      <c r="E981" s="175"/>
      <c r="F981" s="175">
        <v>60</v>
      </c>
      <c r="G981" s="175">
        <v>0</v>
      </c>
      <c r="H981" s="176">
        <f t="shared" si="24"/>
        <v>0</v>
      </c>
      <c r="I981" s="176">
        <f t="shared" si="25"/>
        <v>0</v>
      </c>
      <c r="J981" s="176">
        <f t="shared" si="26"/>
        <v>0</v>
      </c>
      <c r="K981" s="176">
        <f t="shared" si="27"/>
        <v>0</v>
      </c>
      <c r="L981" s="185">
        <v>2200106</v>
      </c>
    </row>
    <row r="982" spans="1:12" s="170" customFormat="1" ht="20.25" customHeight="1">
      <c r="A982" s="192"/>
      <c r="B982" s="191" t="s">
        <v>1131</v>
      </c>
      <c r="C982" s="175">
        <v>0</v>
      </c>
      <c r="D982" s="175">
        <v>0</v>
      </c>
      <c r="E982" s="175"/>
      <c r="F982" s="175">
        <v>0</v>
      </c>
      <c r="G982" s="175">
        <v>0</v>
      </c>
      <c r="H982" s="176">
        <f t="shared" si="24"/>
        <v>0</v>
      </c>
      <c r="I982" s="176">
        <f t="shared" si="25"/>
        <v>0</v>
      </c>
      <c r="J982" s="176">
        <f t="shared" si="26"/>
        <v>0</v>
      </c>
      <c r="K982" s="176">
        <f t="shared" si="27"/>
        <v>0</v>
      </c>
      <c r="L982" s="185">
        <v>2200107</v>
      </c>
    </row>
    <row r="983" spans="1:12" s="170" customFormat="1" ht="20.25" customHeight="1">
      <c r="A983" s="192"/>
      <c r="B983" s="191" t="s">
        <v>1132</v>
      </c>
      <c r="C983" s="175">
        <v>0</v>
      </c>
      <c r="D983" s="175">
        <v>0</v>
      </c>
      <c r="E983" s="175"/>
      <c r="F983" s="175">
        <v>0</v>
      </c>
      <c r="G983" s="175">
        <v>0</v>
      </c>
      <c r="H983" s="176">
        <f t="shared" si="24"/>
        <v>0</v>
      </c>
      <c r="I983" s="176">
        <f t="shared" si="25"/>
        <v>0</v>
      </c>
      <c r="J983" s="176">
        <f t="shared" si="26"/>
        <v>0</v>
      </c>
      <c r="K983" s="176">
        <f t="shared" si="27"/>
        <v>0</v>
      </c>
      <c r="L983" s="185">
        <v>2200108</v>
      </c>
    </row>
    <row r="984" spans="1:12" s="170" customFormat="1" ht="20.25" customHeight="1">
      <c r="A984" s="192"/>
      <c r="B984" s="191" t="s">
        <v>1133</v>
      </c>
      <c r="C984" s="175">
        <v>0</v>
      </c>
      <c r="D984" s="175">
        <v>0</v>
      </c>
      <c r="E984" s="175"/>
      <c r="F984" s="175">
        <v>0</v>
      </c>
      <c r="G984" s="175">
        <v>0</v>
      </c>
      <c r="H984" s="176">
        <f t="shared" si="24"/>
        <v>0</v>
      </c>
      <c r="I984" s="176">
        <f t="shared" si="25"/>
        <v>0</v>
      </c>
      <c r="J984" s="176">
        <f t="shared" si="26"/>
        <v>0</v>
      </c>
      <c r="K984" s="176">
        <f t="shared" si="27"/>
        <v>0</v>
      </c>
      <c r="L984" s="185">
        <v>2200109</v>
      </c>
    </row>
    <row r="985" spans="1:12" s="170" customFormat="1" ht="20.25" customHeight="1">
      <c r="A985" s="192"/>
      <c r="B985" s="191" t="s">
        <v>1134</v>
      </c>
      <c r="C985" s="175">
        <v>0</v>
      </c>
      <c r="D985" s="175">
        <v>0</v>
      </c>
      <c r="E985" s="175"/>
      <c r="F985" s="175">
        <v>0</v>
      </c>
      <c r="G985" s="175">
        <v>0</v>
      </c>
      <c r="H985" s="176">
        <f t="shared" si="24"/>
        <v>0</v>
      </c>
      <c r="I985" s="176">
        <f t="shared" si="25"/>
        <v>0</v>
      </c>
      <c r="J985" s="176">
        <f t="shared" si="26"/>
        <v>0</v>
      </c>
      <c r="K985" s="176">
        <f t="shared" si="27"/>
        <v>0</v>
      </c>
      <c r="L985" s="185">
        <v>2200112</v>
      </c>
    </row>
    <row r="986" spans="1:12" s="170" customFormat="1" ht="20.25" customHeight="1">
      <c r="A986" s="192"/>
      <c r="B986" s="191" t="s">
        <v>1135</v>
      </c>
      <c r="C986" s="175">
        <v>0</v>
      </c>
      <c r="D986" s="175">
        <v>0</v>
      </c>
      <c r="E986" s="175"/>
      <c r="F986" s="175">
        <v>0</v>
      </c>
      <c r="G986" s="175">
        <v>0</v>
      </c>
      <c r="H986" s="176">
        <f t="shared" si="24"/>
        <v>0</v>
      </c>
      <c r="I986" s="176">
        <f t="shared" si="25"/>
        <v>0</v>
      </c>
      <c r="J986" s="176">
        <f t="shared" si="26"/>
        <v>0</v>
      </c>
      <c r="K986" s="176">
        <f t="shared" si="27"/>
        <v>0</v>
      </c>
      <c r="L986" s="185">
        <v>2200113</v>
      </c>
    </row>
    <row r="987" spans="1:12" s="170" customFormat="1" ht="20.25" customHeight="1">
      <c r="A987" s="192"/>
      <c r="B987" s="191" t="s">
        <v>1136</v>
      </c>
      <c r="C987" s="175">
        <v>0</v>
      </c>
      <c r="D987" s="175">
        <v>0</v>
      </c>
      <c r="E987" s="175"/>
      <c r="F987" s="175">
        <v>0</v>
      </c>
      <c r="G987" s="175">
        <v>0</v>
      </c>
      <c r="H987" s="176">
        <f t="shared" si="24"/>
        <v>0</v>
      </c>
      <c r="I987" s="176">
        <f t="shared" si="25"/>
        <v>0</v>
      </c>
      <c r="J987" s="176">
        <f t="shared" si="26"/>
        <v>0</v>
      </c>
      <c r="K987" s="176">
        <f t="shared" si="27"/>
        <v>0</v>
      </c>
      <c r="L987" s="185">
        <v>2200114</v>
      </c>
    </row>
    <row r="988" spans="1:12" s="170" customFormat="1" ht="20.25" customHeight="1">
      <c r="A988" s="192"/>
      <c r="B988" s="191" t="s">
        <v>1137</v>
      </c>
      <c r="C988" s="175">
        <v>0</v>
      </c>
      <c r="D988" s="175">
        <v>0</v>
      </c>
      <c r="E988" s="175"/>
      <c r="F988" s="175">
        <v>0</v>
      </c>
      <c r="G988" s="175">
        <v>0</v>
      </c>
      <c r="H988" s="176">
        <f t="shared" si="24"/>
        <v>0</v>
      </c>
      <c r="I988" s="176">
        <f t="shared" si="25"/>
        <v>0</v>
      </c>
      <c r="J988" s="176">
        <f t="shared" si="26"/>
        <v>0</v>
      </c>
      <c r="K988" s="176">
        <f t="shared" si="27"/>
        <v>0</v>
      </c>
      <c r="L988" s="185">
        <v>2200115</v>
      </c>
    </row>
    <row r="989" spans="1:12" s="170" customFormat="1" ht="20.25" customHeight="1">
      <c r="A989" s="192"/>
      <c r="B989" s="191" t="s">
        <v>1138</v>
      </c>
      <c r="C989" s="175">
        <v>0</v>
      </c>
      <c r="D989" s="175">
        <v>0</v>
      </c>
      <c r="E989" s="175"/>
      <c r="F989" s="175">
        <v>0</v>
      </c>
      <c r="G989" s="175">
        <v>0</v>
      </c>
      <c r="H989" s="176">
        <f t="shared" si="24"/>
        <v>0</v>
      </c>
      <c r="I989" s="176">
        <f t="shared" si="25"/>
        <v>0</v>
      </c>
      <c r="J989" s="176">
        <f t="shared" si="26"/>
        <v>0</v>
      </c>
      <c r="K989" s="176">
        <f t="shared" si="27"/>
        <v>0</v>
      </c>
      <c r="L989" s="185">
        <v>2200116</v>
      </c>
    </row>
    <row r="990" spans="1:12" s="170" customFormat="1" ht="20.25" customHeight="1">
      <c r="A990" s="192"/>
      <c r="B990" s="191" t="s">
        <v>1139</v>
      </c>
      <c r="C990" s="175">
        <v>0</v>
      </c>
      <c r="D990" s="175">
        <v>0</v>
      </c>
      <c r="E990" s="175"/>
      <c r="F990" s="175">
        <v>0</v>
      </c>
      <c r="G990" s="175">
        <v>0</v>
      </c>
      <c r="H990" s="176">
        <f t="shared" si="24"/>
        <v>0</v>
      </c>
      <c r="I990" s="176">
        <f t="shared" si="25"/>
        <v>0</v>
      </c>
      <c r="J990" s="176">
        <f t="shared" si="26"/>
        <v>0</v>
      </c>
      <c r="K990" s="176">
        <f t="shared" si="27"/>
        <v>0</v>
      </c>
      <c r="L990" s="185">
        <v>2200119</v>
      </c>
    </row>
    <row r="991" spans="1:12" s="170" customFormat="1" ht="20.25" customHeight="1">
      <c r="A991" s="192"/>
      <c r="B991" s="191" t="s">
        <v>1140</v>
      </c>
      <c r="C991" s="175">
        <v>0</v>
      </c>
      <c r="D991" s="175">
        <v>0</v>
      </c>
      <c r="E991" s="175"/>
      <c r="F991" s="175">
        <v>0</v>
      </c>
      <c r="G991" s="175">
        <v>0</v>
      </c>
      <c r="H991" s="176">
        <f t="shared" si="24"/>
        <v>0</v>
      </c>
      <c r="I991" s="176">
        <f t="shared" si="25"/>
        <v>0</v>
      </c>
      <c r="J991" s="176">
        <f t="shared" si="26"/>
        <v>0</v>
      </c>
      <c r="K991" s="176">
        <f t="shared" si="27"/>
        <v>0</v>
      </c>
      <c r="L991" s="185">
        <v>2200120</v>
      </c>
    </row>
    <row r="992" spans="1:12" s="170" customFormat="1" ht="20.25" customHeight="1">
      <c r="A992" s="192"/>
      <c r="B992" s="191" t="s">
        <v>1141</v>
      </c>
      <c r="C992" s="175">
        <v>0</v>
      </c>
      <c r="D992" s="175">
        <v>0</v>
      </c>
      <c r="E992" s="175"/>
      <c r="F992" s="175">
        <v>0</v>
      </c>
      <c r="G992" s="175">
        <v>0</v>
      </c>
      <c r="H992" s="176">
        <f t="shared" si="24"/>
        <v>0</v>
      </c>
      <c r="I992" s="176">
        <f t="shared" si="25"/>
        <v>0</v>
      </c>
      <c r="J992" s="176">
        <f t="shared" si="26"/>
        <v>0</v>
      </c>
      <c r="K992" s="176">
        <f t="shared" si="27"/>
        <v>0</v>
      </c>
      <c r="L992" s="185">
        <v>2200121</v>
      </c>
    </row>
    <row r="993" spans="1:12" s="170" customFormat="1" ht="20.25" customHeight="1">
      <c r="A993" s="192"/>
      <c r="B993" s="191" t="s">
        <v>1142</v>
      </c>
      <c r="C993" s="175">
        <v>0</v>
      </c>
      <c r="D993" s="175">
        <v>0</v>
      </c>
      <c r="E993" s="175"/>
      <c r="F993" s="175">
        <v>0</v>
      </c>
      <c r="G993" s="175">
        <v>0</v>
      </c>
      <c r="H993" s="176">
        <f t="shared" si="24"/>
        <v>0</v>
      </c>
      <c r="I993" s="176">
        <f t="shared" si="25"/>
        <v>0</v>
      </c>
      <c r="J993" s="176">
        <f t="shared" si="26"/>
        <v>0</v>
      </c>
      <c r="K993" s="176">
        <f t="shared" si="27"/>
        <v>0</v>
      </c>
      <c r="L993" s="185">
        <v>2200122</v>
      </c>
    </row>
    <row r="994" spans="1:12" s="170" customFormat="1" ht="20.25" customHeight="1">
      <c r="A994" s="192"/>
      <c r="B994" s="191" t="s">
        <v>1143</v>
      </c>
      <c r="C994" s="175">
        <v>0</v>
      </c>
      <c r="D994" s="175">
        <v>0</v>
      </c>
      <c r="E994" s="175"/>
      <c r="F994" s="175">
        <v>0</v>
      </c>
      <c r="G994" s="175">
        <v>0</v>
      </c>
      <c r="H994" s="176">
        <f t="shared" si="24"/>
        <v>0</v>
      </c>
      <c r="I994" s="176">
        <f t="shared" si="25"/>
        <v>0</v>
      </c>
      <c r="J994" s="176">
        <f t="shared" si="26"/>
        <v>0</v>
      </c>
      <c r="K994" s="176">
        <f t="shared" si="27"/>
        <v>0</v>
      </c>
      <c r="L994" s="185">
        <v>2200123</v>
      </c>
    </row>
    <row r="995" spans="1:12" s="170" customFormat="1" ht="20.25" customHeight="1">
      <c r="A995" s="192"/>
      <c r="B995" s="191" t="s">
        <v>1144</v>
      </c>
      <c r="C995" s="175">
        <v>0</v>
      </c>
      <c r="D995" s="175">
        <v>0</v>
      </c>
      <c r="E995" s="175"/>
      <c r="F995" s="175">
        <v>0</v>
      </c>
      <c r="G995" s="175">
        <v>0</v>
      </c>
      <c r="H995" s="176">
        <f t="shared" si="24"/>
        <v>0</v>
      </c>
      <c r="I995" s="176">
        <f t="shared" si="25"/>
        <v>0</v>
      </c>
      <c r="J995" s="176">
        <f t="shared" si="26"/>
        <v>0</v>
      </c>
      <c r="K995" s="176">
        <f t="shared" si="27"/>
        <v>0</v>
      </c>
      <c r="L995" s="185">
        <v>2200124</v>
      </c>
    </row>
    <row r="996" spans="1:12" s="170" customFormat="1" ht="20.25" customHeight="1">
      <c r="A996" s="192"/>
      <c r="B996" s="191" t="s">
        <v>1145</v>
      </c>
      <c r="C996" s="175">
        <v>0</v>
      </c>
      <c r="D996" s="175">
        <v>0</v>
      </c>
      <c r="E996" s="175"/>
      <c r="F996" s="175">
        <v>0</v>
      </c>
      <c r="G996" s="175">
        <v>0</v>
      </c>
      <c r="H996" s="176">
        <f t="shared" si="24"/>
        <v>0</v>
      </c>
      <c r="I996" s="176">
        <f t="shared" si="25"/>
        <v>0</v>
      </c>
      <c r="J996" s="176">
        <f t="shared" si="26"/>
        <v>0</v>
      </c>
      <c r="K996" s="176">
        <f t="shared" si="27"/>
        <v>0</v>
      </c>
      <c r="L996" s="185">
        <v>2200125</v>
      </c>
    </row>
    <row r="997" spans="1:12" s="170" customFormat="1" ht="20.25" customHeight="1">
      <c r="A997" s="192"/>
      <c r="B997" s="191" t="s">
        <v>1146</v>
      </c>
      <c r="C997" s="175">
        <v>0</v>
      </c>
      <c r="D997" s="175">
        <v>0</v>
      </c>
      <c r="E997" s="175"/>
      <c r="F997" s="175">
        <v>0</v>
      </c>
      <c r="G997" s="175">
        <v>0</v>
      </c>
      <c r="H997" s="176">
        <f t="shared" si="24"/>
        <v>0</v>
      </c>
      <c r="I997" s="176">
        <f t="shared" si="25"/>
        <v>0</v>
      </c>
      <c r="J997" s="176">
        <f t="shared" si="26"/>
        <v>0</v>
      </c>
      <c r="K997" s="176">
        <f t="shared" si="27"/>
        <v>0</v>
      </c>
      <c r="L997" s="185">
        <v>2200126</v>
      </c>
    </row>
    <row r="998" spans="1:12" s="170" customFormat="1" ht="20.25" customHeight="1">
      <c r="A998" s="192"/>
      <c r="B998" s="191" t="s">
        <v>1147</v>
      </c>
      <c r="C998" s="175">
        <v>0</v>
      </c>
      <c r="D998" s="175">
        <v>0</v>
      </c>
      <c r="E998" s="175"/>
      <c r="F998" s="175">
        <v>0</v>
      </c>
      <c r="G998" s="175">
        <v>0</v>
      </c>
      <c r="H998" s="176">
        <f t="shared" si="24"/>
        <v>0</v>
      </c>
      <c r="I998" s="176">
        <f t="shared" si="25"/>
        <v>0</v>
      </c>
      <c r="J998" s="176">
        <f t="shared" si="26"/>
        <v>0</v>
      </c>
      <c r="K998" s="176">
        <f t="shared" si="27"/>
        <v>0</v>
      </c>
      <c r="L998" s="185">
        <v>2200127</v>
      </c>
    </row>
    <row r="999" spans="1:12" s="170" customFormat="1" ht="20.25" customHeight="1">
      <c r="A999" s="192"/>
      <c r="B999" s="191" t="s">
        <v>1148</v>
      </c>
      <c r="C999" s="175">
        <v>0</v>
      </c>
      <c r="D999" s="175">
        <v>0</v>
      </c>
      <c r="E999" s="175"/>
      <c r="F999" s="175">
        <v>0</v>
      </c>
      <c r="G999" s="175">
        <v>0</v>
      </c>
      <c r="H999" s="176">
        <f t="shared" si="24"/>
        <v>0</v>
      </c>
      <c r="I999" s="176">
        <f t="shared" si="25"/>
        <v>0</v>
      </c>
      <c r="J999" s="176">
        <f t="shared" si="26"/>
        <v>0</v>
      </c>
      <c r="K999" s="176">
        <f t="shared" si="27"/>
        <v>0</v>
      </c>
      <c r="L999" s="185">
        <v>2200128</v>
      </c>
    </row>
    <row r="1000" spans="1:12" s="170" customFormat="1" ht="20.25" customHeight="1">
      <c r="A1000" s="192"/>
      <c r="B1000" s="191" t="s">
        <v>1149</v>
      </c>
      <c r="C1000" s="175">
        <v>0</v>
      </c>
      <c r="D1000" s="175">
        <v>0</v>
      </c>
      <c r="E1000" s="175"/>
      <c r="F1000" s="175">
        <v>0</v>
      </c>
      <c r="G1000" s="175">
        <v>0</v>
      </c>
      <c r="H1000" s="176">
        <f t="shared" si="24"/>
        <v>0</v>
      </c>
      <c r="I1000" s="176">
        <f t="shared" si="25"/>
        <v>0</v>
      </c>
      <c r="J1000" s="176">
        <f t="shared" si="26"/>
        <v>0</v>
      </c>
      <c r="K1000" s="176">
        <f t="shared" si="27"/>
        <v>0</v>
      </c>
      <c r="L1000" s="185">
        <v>2200129</v>
      </c>
    </row>
    <row r="1001" spans="1:12" s="170" customFormat="1" ht="20.25" customHeight="1">
      <c r="A1001" s="192"/>
      <c r="B1001" s="191" t="s">
        <v>371</v>
      </c>
      <c r="C1001" s="175">
        <v>0</v>
      </c>
      <c r="D1001" s="175">
        <v>0</v>
      </c>
      <c r="E1001" s="175"/>
      <c r="F1001" s="175">
        <v>0</v>
      </c>
      <c r="G1001" s="175">
        <v>0</v>
      </c>
      <c r="H1001" s="176">
        <f t="shared" si="24"/>
        <v>0</v>
      </c>
      <c r="I1001" s="176">
        <f t="shared" si="25"/>
        <v>0</v>
      </c>
      <c r="J1001" s="176">
        <f t="shared" si="26"/>
        <v>0</v>
      </c>
      <c r="K1001" s="176">
        <f t="shared" si="27"/>
        <v>0</v>
      </c>
      <c r="L1001" s="185">
        <v>2200150</v>
      </c>
    </row>
    <row r="1002" spans="1:12" s="170" customFormat="1" ht="20.25" customHeight="1">
      <c r="A1002" s="192"/>
      <c r="B1002" s="191" t="s">
        <v>1150</v>
      </c>
      <c r="C1002" s="175">
        <v>0</v>
      </c>
      <c r="D1002" s="175">
        <v>35</v>
      </c>
      <c r="E1002" s="175"/>
      <c r="F1002" s="175">
        <v>35</v>
      </c>
      <c r="G1002" s="175">
        <v>4</v>
      </c>
      <c r="H1002" s="176">
        <f t="shared" si="24"/>
        <v>0</v>
      </c>
      <c r="I1002" s="176">
        <f t="shared" si="25"/>
        <v>0.11428571428571428</v>
      </c>
      <c r="J1002" s="176">
        <f t="shared" si="26"/>
        <v>0</v>
      </c>
      <c r="K1002" s="176">
        <f t="shared" si="27"/>
        <v>0.11428571428571428</v>
      </c>
      <c r="L1002" s="185">
        <v>2200199</v>
      </c>
    </row>
    <row r="1003" spans="1:12" s="170" customFormat="1" ht="20.25" customHeight="1">
      <c r="A1003" s="192"/>
      <c r="B1003" s="191" t="s">
        <v>1151</v>
      </c>
      <c r="C1003" s="175">
        <v>0</v>
      </c>
      <c r="D1003" s="175">
        <v>35</v>
      </c>
      <c r="E1003" s="175"/>
      <c r="F1003" s="175">
        <v>90</v>
      </c>
      <c r="G1003" s="175">
        <v>226</v>
      </c>
      <c r="H1003" s="176">
        <f t="shared" si="24"/>
        <v>0</v>
      </c>
      <c r="I1003" s="176">
        <f t="shared" si="25"/>
        <v>6.4571428571428573</v>
      </c>
      <c r="J1003" s="176">
        <f t="shared" si="26"/>
        <v>0</v>
      </c>
      <c r="K1003" s="176">
        <f t="shared" si="27"/>
        <v>2.5111111111111111</v>
      </c>
      <c r="L1003" s="185">
        <v>22005</v>
      </c>
    </row>
    <row r="1004" spans="1:12" s="170" customFormat="1" ht="20.25" customHeight="1">
      <c r="A1004" s="192"/>
      <c r="B1004" s="191" t="s">
        <v>362</v>
      </c>
      <c r="C1004" s="175">
        <v>0</v>
      </c>
      <c r="D1004" s="175">
        <v>12</v>
      </c>
      <c r="E1004" s="175"/>
      <c r="F1004" s="175">
        <v>12</v>
      </c>
      <c r="G1004" s="175">
        <v>86</v>
      </c>
      <c r="H1004" s="176">
        <f t="shared" si="24"/>
        <v>0</v>
      </c>
      <c r="I1004" s="176">
        <f t="shared" si="25"/>
        <v>7.166666666666667</v>
      </c>
      <c r="J1004" s="176">
        <f t="shared" si="26"/>
        <v>0</v>
      </c>
      <c r="K1004" s="176">
        <f t="shared" si="27"/>
        <v>7.166666666666667</v>
      </c>
      <c r="L1004" s="185">
        <v>2200501</v>
      </c>
    </row>
    <row r="1005" spans="1:12" s="170" customFormat="1" ht="20.25" customHeight="1">
      <c r="A1005" s="192"/>
      <c r="B1005" s="191" t="s">
        <v>363</v>
      </c>
      <c r="C1005" s="175">
        <v>0</v>
      </c>
      <c r="D1005" s="175">
        <v>23</v>
      </c>
      <c r="E1005" s="175"/>
      <c r="F1005" s="175">
        <v>78</v>
      </c>
      <c r="G1005" s="175">
        <v>76</v>
      </c>
      <c r="H1005" s="176">
        <f t="shared" si="24"/>
        <v>0</v>
      </c>
      <c r="I1005" s="176">
        <f t="shared" si="25"/>
        <v>3.3043478260869565</v>
      </c>
      <c r="J1005" s="176">
        <f t="shared" si="26"/>
        <v>0</v>
      </c>
      <c r="K1005" s="176">
        <f t="shared" si="27"/>
        <v>0.97435897435897434</v>
      </c>
      <c r="L1005" s="185">
        <v>2200502</v>
      </c>
    </row>
    <row r="1006" spans="1:12" s="170" customFormat="1" ht="20.25" customHeight="1">
      <c r="A1006" s="192"/>
      <c r="B1006" s="191" t="s">
        <v>364</v>
      </c>
      <c r="C1006" s="175">
        <v>0</v>
      </c>
      <c r="D1006" s="175"/>
      <c r="E1006" s="175"/>
      <c r="F1006" s="175">
        <v>0</v>
      </c>
      <c r="G1006" s="175">
        <v>0</v>
      </c>
      <c r="H1006" s="176">
        <f t="shared" si="24"/>
        <v>0</v>
      </c>
      <c r="I1006" s="176">
        <f t="shared" si="25"/>
        <v>0</v>
      </c>
      <c r="J1006" s="176">
        <f t="shared" si="26"/>
        <v>0</v>
      </c>
      <c r="K1006" s="176">
        <f t="shared" si="27"/>
        <v>0</v>
      </c>
      <c r="L1006" s="185">
        <v>2200503</v>
      </c>
    </row>
    <row r="1007" spans="1:12" s="170" customFormat="1" ht="20.25" customHeight="1">
      <c r="A1007" s="192"/>
      <c r="B1007" s="191" t="s">
        <v>1152</v>
      </c>
      <c r="C1007" s="175">
        <v>0</v>
      </c>
      <c r="D1007" s="175"/>
      <c r="E1007" s="175"/>
      <c r="F1007" s="175">
        <v>0</v>
      </c>
      <c r="G1007" s="175">
        <v>7</v>
      </c>
      <c r="H1007" s="176">
        <f t="shared" si="24"/>
        <v>0</v>
      </c>
      <c r="I1007" s="176">
        <f t="shared" si="25"/>
        <v>0</v>
      </c>
      <c r="J1007" s="176">
        <f t="shared" si="26"/>
        <v>0</v>
      </c>
      <c r="K1007" s="176">
        <f t="shared" si="27"/>
        <v>0</v>
      </c>
      <c r="L1007" s="185">
        <v>2200504</v>
      </c>
    </row>
    <row r="1008" spans="1:12" s="170" customFormat="1" ht="20.25" customHeight="1">
      <c r="A1008" s="192"/>
      <c r="B1008" s="191" t="s">
        <v>1153</v>
      </c>
      <c r="C1008" s="175">
        <v>0</v>
      </c>
      <c r="D1008" s="175"/>
      <c r="E1008" s="175"/>
      <c r="F1008" s="175">
        <v>0</v>
      </c>
      <c r="G1008" s="175">
        <v>3</v>
      </c>
      <c r="H1008" s="176">
        <f t="shared" si="24"/>
        <v>0</v>
      </c>
      <c r="I1008" s="176">
        <f t="shared" si="25"/>
        <v>0</v>
      </c>
      <c r="J1008" s="176">
        <f t="shared" si="26"/>
        <v>0</v>
      </c>
      <c r="K1008" s="176">
        <f t="shared" si="27"/>
        <v>0</v>
      </c>
      <c r="L1008" s="185">
        <v>2200506</v>
      </c>
    </row>
    <row r="1009" spans="1:12" s="170" customFormat="1" ht="20.25" customHeight="1">
      <c r="A1009" s="192"/>
      <c r="B1009" s="191" t="s">
        <v>1154</v>
      </c>
      <c r="C1009" s="175">
        <v>0</v>
      </c>
      <c r="D1009" s="175"/>
      <c r="E1009" s="175"/>
      <c r="F1009" s="175">
        <v>0</v>
      </c>
      <c r="G1009" s="175">
        <v>0</v>
      </c>
      <c r="H1009" s="176">
        <f t="shared" si="24"/>
        <v>0</v>
      </c>
      <c r="I1009" s="176">
        <f t="shared" si="25"/>
        <v>0</v>
      </c>
      <c r="J1009" s="176">
        <f t="shared" si="26"/>
        <v>0</v>
      </c>
      <c r="K1009" s="176">
        <f t="shared" si="27"/>
        <v>0</v>
      </c>
      <c r="L1009" s="185">
        <v>2200507</v>
      </c>
    </row>
    <row r="1010" spans="1:12" s="170" customFormat="1" ht="20.25" customHeight="1">
      <c r="A1010" s="192"/>
      <c r="B1010" s="191" t="s">
        <v>1155</v>
      </c>
      <c r="C1010" s="175">
        <v>0</v>
      </c>
      <c r="D1010" s="175"/>
      <c r="E1010" s="175"/>
      <c r="F1010" s="175">
        <v>0</v>
      </c>
      <c r="G1010" s="175">
        <v>0</v>
      </c>
      <c r="H1010" s="176">
        <f t="shared" si="24"/>
        <v>0</v>
      </c>
      <c r="I1010" s="176">
        <f t="shared" si="25"/>
        <v>0</v>
      </c>
      <c r="J1010" s="176">
        <f t="shared" si="26"/>
        <v>0</v>
      </c>
      <c r="K1010" s="176">
        <f t="shared" si="27"/>
        <v>0</v>
      </c>
      <c r="L1010" s="185">
        <v>2200508</v>
      </c>
    </row>
    <row r="1011" spans="1:12" s="170" customFormat="1" ht="20.25" customHeight="1">
      <c r="A1011" s="192"/>
      <c r="B1011" s="191" t="s">
        <v>1156</v>
      </c>
      <c r="C1011" s="175">
        <v>0</v>
      </c>
      <c r="D1011" s="175"/>
      <c r="E1011" s="175"/>
      <c r="F1011" s="175">
        <v>0</v>
      </c>
      <c r="G1011" s="175">
        <v>54</v>
      </c>
      <c r="H1011" s="176">
        <f t="shared" si="24"/>
        <v>0</v>
      </c>
      <c r="I1011" s="176">
        <f t="shared" si="25"/>
        <v>0</v>
      </c>
      <c r="J1011" s="176">
        <f t="shared" si="26"/>
        <v>0</v>
      </c>
      <c r="K1011" s="176">
        <f t="shared" si="27"/>
        <v>0</v>
      </c>
      <c r="L1011" s="185">
        <v>2200509</v>
      </c>
    </row>
    <row r="1012" spans="1:12" s="170" customFormat="1" ht="20.25" customHeight="1">
      <c r="A1012" s="192"/>
      <c r="B1012" s="191" t="s">
        <v>1157</v>
      </c>
      <c r="C1012" s="175">
        <v>0</v>
      </c>
      <c r="D1012" s="175"/>
      <c r="E1012" s="175"/>
      <c r="F1012" s="175">
        <v>0</v>
      </c>
      <c r="G1012" s="175">
        <v>0</v>
      </c>
      <c r="H1012" s="176">
        <f t="shared" si="24"/>
        <v>0</v>
      </c>
      <c r="I1012" s="176">
        <f t="shared" si="25"/>
        <v>0</v>
      </c>
      <c r="J1012" s="176">
        <f t="shared" si="26"/>
        <v>0</v>
      </c>
      <c r="K1012" s="176">
        <f t="shared" si="27"/>
        <v>0</v>
      </c>
      <c r="L1012" s="185">
        <v>2200510</v>
      </c>
    </row>
    <row r="1013" spans="1:12" s="170" customFormat="1" ht="20.25" customHeight="1">
      <c r="A1013" s="192"/>
      <c r="B1013" s="191" t="s">
        <v>1158</v>
      </c>
      <c r="C1013" s="175">
        <v>0</v>
      </c>
      <c r="D1013" s="175"/>
      <c r="E1013" s="175"/>
      <c r="F1013" s="175">
        <v>0</v>
      </c>
      <c r="G1013" s="175">
        <v>0</v>
      </c>
      <c r="H1013" s="176">
        <f t="shared" si="24"/>
        <v>0</v>
      </c>
      <c r="I1013" s="176">
        <f t="shared" si="25"/>
        <v>0</v>
      </c>
      <c r="J1013" s="176">
        <f t="shared" si="26"/>
        <v>0</v>
      </c>
      <c r="K1013" s="176">
        <f t="shared" si="27"/>
        <v>0</v>
      </c>
      <c r="L1013" s="185">
        <v>2200511</v>
      </c>
    </row>
    <row r="1014" spans="1:12" s="170" customFormat="1" ht="20.25" customHeight="1">
      <c r="A1014" s="192"/>
      <c r="B1014" s="191" t="s">
        <v>1159</v>
      </c>
      <c r="C1014" s="175">
        <v>0</v>
      </c>
      <c r="D1014" s="175"/>
      <c r="E1014" s="175"/>
      <c r="F1014" s="175">
        <v>0</v>
      </c>
      <c r="G1014" s="175">
        <v>0</v>
      </c>
      <c r="H1014" s="176">
        <f t="shared" si="24"/>
        <v>0</v>
      </c>
      <c r="I1014" s="176">
        <f t="shared" si="25"/>
        <v>0</v>
      </c>
      <c r="J1014" s="176">
        <f t="shared" si="26"/>
        <v>0</v>
      </c>
      <c r="K1014" s="176">
        <f t="shared" si="27"/>
        <v>0</v>
      </c>
      <c r="L1014" s="185">
        <v>2200512</v>
      </c>
    </row>
    <row r="1015" spans="1:12" s="170" customFormat="1" ht="20.25" customHeight="1">
      <c r="A1015" s="192"/>
      <c r="B1015" s="191" t="s">
        <v>1160</v>
      </c>
      <c r="C1015" s="175">
        <v>0</v>
      </c>
      <c r="D1015" s="175"/>
      <c r="E1015" s="175"/>
      <c r="F1015" s="175">
        <v>0</v>
      </c>
      <c r="G1015" s="175">
        <v>0</v>
      </c>
      <c r="H1015" s="176">
        <f t="shared" si="24"/>
        <v>0</v>
      </c>
      <c r="I1015" s="176">
        <f t="shared" si="25"/>
        <v>0</v>
      </c>
      <c r="J1015" s="176">
        <f t="shared" si="26"/>
        <v>0</v>
      </c>
      <c r="K1015" s="176">
        <f t="shared" si="27"/>
        <v>0</v>
      </c>
      <c r="L1015" s="185">
        <v>2200513</v>
      </c>
    </row>
    <row r="1016" spans="1:12" s="170" customFormat="1" ht="20.25" customHeight="1">
      <c r="A1016" s="192"/>
      <c r="B1016" s="191" t="s">
        <v>1161</v>
      </c>
      <c r="C1016" s="175">
        <v>0</v>
      </c>
      <c r="D1016" s="175"/>
      <c r="E1016" s="175"/>
      <c r="F1016" s="175">
        <v>0</v>
      </c>
      <c r="G1016" s="175">
        <v>0</v>
      </c>
      <c r="H1016" s="176">
        <f t="shared" si="24"/>
        <v>0</v>
      </c>
      <c r="I1016" s="176">
        <f t="shared" si="25"/>
        <v>0</v>
      </c>
      <c r="J1016" s="176">
        <f t="shared" si="26"/>
        <v>0</v>
      </c>
      <c r="K1016" s="176">
        <f t="shared" si="27"/>
        <v>0</v>
      </c>
      <c r="L1016" s="185">
        <v>2200514</v>
      </c>
    </row>
    <row r="1017" spans="1:12" s="170" customFormat="1" ht="20.25" customHeight="1">
      <c r="A1017" s="192"/>
      <c r="B1017" s="191" t="s">
        <v>1162</v>
      </c>
      <c r="C1017" s="175">
        <v>0</v>
      </c>
      <c r="D1017" s="175"/>
      <c r="E1017" s="175"/>
      <c r="F1017" s="175">
        <v>0</v>
      </c>
      <c r="G1017" s="175">
        <v>0</v>
      </c>
      <c r="H1017" s="176">
        <f t="shared" si="24"/>
        <v>0</v>
      </c>
      <c r="I1017" s="176">
        <f t="shared" si="25"/>
        <v>0</v>
      </c>
      <c r="J1017" s="176">
        <f t="shared" si="26"/>
        <v>0</v>
      </c>
      <c r="K1017" s="176">
        <f t="shared" si="27"/>
        <v>0</v>
      </c>
      <c r="L1017" s="185">
        <v>2200599</v>
      </c>
    </row>
    <row r="1018" spans="1:12" s="170" customFormat="1" ht="20.25" customHeight="1">
      <c r="A1018" s="192"/>
      <c r="B1018" s="191" t="s">
        <v>1163</v>
      </c>
      <c r="C1018" s="175">
        <v>0</v>
      </c>
      <c r="D1018" s="175"/>
      <c r="E1018" s="175"/>
      <c r="F1018" s="175"/>
      <c r="G1018" s="175"/>
      <c r="H1018" s="176">
        <f t="shared" si="24"/>
        <v>0</v>
      </c>
      <c r="I1018" s="176">
        <f t="shared" si="25"/>
        <v>0</v>
      </c>
      <c r="J1018" s="176">
        <f t="shared" si="26"/>
        <v>0</v>
      </c>
      <c r="K1018" s="176">
        <f t="shared" si="27"/>
        <v>0</v>
      </c>
      <c r="L1018" s="185">
        <v>22099</v>
      </c>
    </row>
    <row r="1019" spans="1:12" s="170" customFormat="1" ht="20.25" customHeight="1">
      <c r="A1019" s="192"/>
      <c r="B1019" s="191" t="s">
        <v>1164</v>
      </c>
      <c r="C1019" s="175">
        <v>0</v>
      </c>
      <c r="D1019" s="175"/>
      <c r="E1019" s="175"/>
      <c r="F1019" s="175"/>
      <c r="G1019" s="175"/>
      <c r="H1019" s="176">
        <f t="shared" si="24"/>
        <v>0</v>
      </c>
      <c r="I1019" s="176">
        <f t="shared" si="25"/>
        <v>0</v>
      </c>
      <c r="J1019" s="176">
        <f t="shared" si="26"/>
        <v>0</v>
      </c>
      <c r="K1019" s="176">
        <f t="shared" si="27"/>
        <v>0</v>
      </c>
      <c r="L1019" s="185">
        <v>2209999</v>
      </c>
    </row>
    <row r="1020" spans="1:12" s="170" customFormat="1" ht="20.25" customHeight="1">
      <c r="A1020" s="190" t="s">
        <v>1165</v>
      </c>
      <c r="B1020" s="191" t="s">
        <v>326</v>
      </c>
      <c r="C1020" s="175">
        <v>0</v>
      </c>
      <c r="D1020" s="175">
        <v>9181</v>
      </c>
      <c r="E1020" s="175"/>
      <c r="F1020" s="175">
        <v>8914</v>
      </c>
      <c r="G1020" s="175">
        <v>6869</v>
      </c>
      <c r="H1020" s="176">
        <f t="shared" si="24"/>
        <v>0</v>
      </c>
      <c r="I1020" s="176">
        <f t="shared" si="25"/>
        <v>0.74817558000217843</v>
      </c>
      <c r="J1020" s="176">
        <f t="shared" si="26"/>
        <v>0</v>
      </c>
      <c r="K1020" s="176">
        <f t="shared" si="27"/>
        <v>0.77058559569216967</v>
      </c>
      <c r="L1020" s="185">
        <v>221</v>
      </c>
    </row>
    <row r="1021" spans="1:12" s="170" customFormat="1" ht="20.25" customHeight="1">
      <c r="A1021" s="192"/>
      <c r="B1021" s="191" t="s">
        <v>1166</v>
      </c>
      <c r="C1021" s="175">
        <v>0</v>
      </c>
      <c r="D1021" s="175">
        <v>3360</v>
      </c>
      <c r="E1021" s="175"/>
      <c r="F1021" s="175">
        <v>3597</v>
      </c>
      <c r="G1021" s="175">
        <v>1252</v>
      </c>
      <c r="H1021" s="176">
        <f t="shared" si="24"/>
        <v>0</v>
      </c>
      <c r="I1021" s="176">
        <f t="shared" si="25"/>
        <v>0.37261904761904763</v>
      </c>
      <c r="J1021" s="176">
        <f t="shared" si="26"/>
        <v>0</v>
      </c>
      <c r="K1021" s="176">
        <f t="shared" si="27"/>
        <v>0.3480678343063664</v>
      </c>
      <c r="L1021" s="185">
        <v>22101</v>
      </c>
    </row>
    <row r="1022" spans="1:12" s="170" customFormat="1" ht="20.25" customHeight="1">
      <c r="A1022" s="192"/>
      <c r="B1022" s="191" t="s">
        <v>1167</v>
      </c>
      <c r="C1022" s="175">
        <v>0</v>
      </c>
      <c r="D1022" s="175">
        <v>0</v>
      </c>
      <c r="E1022" s="175"/>
      <c r="F1022" s="175">
        <v>0</v>
      </c>
      <c r="G1022" s="175">
        <v>0</v>
      </c>
      <c r="H1022" s="176">
        <f t="shared" si="24"/>
        <v>0</v>
      </c>
      <c r="I1022" s="176">
        <f t="shared" si="25"/>
        <v>0</v>
      </c>
      <c r="J1022" s="176">
        <f t="shared" si="26"/>
        <v>0</v>
      </c>
      <c r="K1022" s="176">
        <f t="shared" si="27"/>
        <v>0</v>
      </c>
      <c r="L1022" s="185">
        <v>2210101</v>
      </c>
    </row>
    <row r="1023" spans="1:12" s="170" customFormat="1" ht="20.25" customHeight="1">
      <c r="A1023" s="192"/>
      <c r="B1023" s="191" t="s">
        <v>1168</v>
      </c>
      <c r="C1023" s="175">
        <v>0</v>
      </c>
      <c r="D1023" s="175">
        <v>0</v>
      </c>
      <c r="E1023" s="175"/>
      <c r="F1023" s="175">
        <v>0</v>
      </c>
      <c r="G1023" s="175">
        <v>0</v>
      </c>
      <c r="H1023" s="176">
        <f t="shared" si="24"/>
        <v>0</v>
      </c>
      <c r="I1023" s="176">
        <f t="shared" si="25"/>
        <v>0</v>
      </c>
      <c r="J1023" s="176">
        <f t="shared" si="26"/>
        <v>0</v>
      </c>
      <c r="K1023" s="176">
        <f t="shared" si="27"/>
        <v>0</v>
      </c>
      <c r="L1023" s="185">
        <v>2210102</v>
      </c>
    </row>
    <row r="1024" spans="1:12" s="170" customFormat="1" ht="20.25" customHeight="1">
      <c r="A1024" s="192"/>
      <c r="B1024" s="191" t="s">
        <v>1169</v>
      </c>
      <c r="C1024" s="175">
        <v>0</v>
      </c>
      <c r="D1024" s="175">
        <v>580</v>
      </c>
      <c r="E1024" s="175"/>
      <c r="F1024" s="175">
        <v>576</v>
      </c>
      <c r="G1024" s="175">
        <v>0</v>
      </c>
      <c r="H1024" s="176">
        <f t="shared" si="24"/>
        <v>0</v>
      </c>
      <c r="I1024" s="176">
        <f t="shared" si="25"/>
        <v>0</v>
      </c>
      <c r="J1024" s="176">
        <f t="shared" si="26"/>
        <v>0</v>
      </c>
      <c r="K1024" s="176">
        <f t="shared" si="27"/>
        <v>0</v>
      </c>
      <c r="L1024" s="185">
        <v>2210103</v>
      </c>
    </row>
    <row r="1025" spans="1:12" s="170" customFormat="1" ht="20.25" customHeight="1">
      <c r="A1025" s="192"/>
      <c r="B1025" s="191" t="s">
        <v>1170</v>
      </c>
      <c r="C1025" s="175">
        <v>0</v>
      </c>
      <c r="D1025" s="175">
        <v>0</v>
      </c>
      <c r="E1025" s="175"/>
      <c r="F1025" s="175">
        <v>0</v>
      </c>
      <c r="G1025" s="175">
        <v>0</v>
      </c>
      <c r="H1025" s="176">
        <f t="shared" ref="H1025:H1155" si="28">IF(C1025=0,0,G1025/C1025)</f>
        <v>0</v>
      </c>
      <c r="I1025" s="176">
        <f t="shared" ref="I1025:I1155" si="29">IF(D1025=0,0,G1025/D1025)</f>
        <v>0</v>
      </c>
      <c r="J1025" s="176">
        <f t="shared" ref="J1025:J1155" si="30">IF(E1025=0,0,G1025/E1025)</f>
        <v>0</v>
      </c>
      <c r="K1025" s="176">
        <f t="shared" ref="K1025:K1155" si="31">IF(F1025=0,0,G1025/F1025)</f>
        <v>0</v>
      </c>
      <c r="L1025" s="185">
        <v>2210104</v>
      </c>
    </row>
    <row r="1026" spans="1:12" s="170" customFormat="1" ht="20.25" customHeight="1">
      <c r="A1026" s="192"/>
      <c r="B1026" s="191" t="s">
        <v>1171</v>
      </c>
      <c r="C1026" s="175">
        <v>0</v>
      </c>
      <c r="D1026" s="175">
        <v>830</v>
      </c>
      <c r="E1026" s="175"/>
      <c r="F1026" s="175">
        <v>829</v>
      </c>
      <c r="G1026" s="175">
        <v>1252</v>
      </c>
      <c r="H1026" s="176">
        <f t="shared" si="28"/>
        <v>0</v>
      </c>
      <c r="I1026" s="176">
        <f t="shared" si="29"/>
        <v>1.508433734939759</v>
      </c>
      <c r="J1026" s="176">
        <f t="shared" si="30"/>
        <v>0</v>
      </c>
      <c r="K1026" s="176">
        <f t="shared" si="31"/>
        <v>1.5102533172496984</v>
      </c>
      <c r="L1026" s="185">
        <v>2210105</v>
      </c>
    </row>
    <row r="1027" spans="1:12" s="170" customFormat="1" ht="20.25" customHeight="1">
      <c r="A1027" s="192"/>
      <c r="B1027" s="191" t="s">
        <v>1172</v>
      </c>
      <c r="C1027" s="175">
        <v>0</v>
      </c>
      <c r="D1027" s="175">
        <v>100</v>
      </c>
      <c r="E1027" s="175"/>
      <c r="F1027" s="175">
        <v>100</v>
      </c>
      <c r="G1027" s="175">
        <v>0</v>
      </c>
      <c r="H1027" s="176">
        <f t="shared" si="28"/>
        <v>0</v>
      </c>
      <c r="I1027" s="176">
        <f t="shared" si="29"/>
        <v>0</v>
      </c>
      <c r="J1027" s="176">
        <f t="shared" si="30"/>
        <v>0</v>
      </c>
      <c r="K1027" s="176">
        <f t="shared" si="31"/>
        <v>0</v>
      </c>
      <c r="L1027" s="185">
        <v>2210106</v>
      </c>
    </row>
    <row r="1028" spans="1:12" s="170" customFormat="1" ht="20.25" customHeight="1">
      <c r="A1028" s="192"/>
      <c r="B1028" s="191" t="s">
        <v>1173</v>
      </c>
      <c r="C1028" s="175">
        <v>0</v>
      </c>
      <c r="D1028" s="175">
        <v>0</v>
      </c>
      <c r="E1028" s="175"/>
      <c r="F1028" s="175">
        <v>0</v>
      </c>
      <c r="G1028" s="175">
        <v>0</v>
      </c>
      <c r="H1028" s="176">
        <f t="shared" si="28"/>
        <v>0</v>
      </c>
      <c r="I1028" s="176">
        <f t="shared" si="29"/>
        <v>0</v>
      </c>
      <c r="J1028" s="176">
        <f t="shared" si="30"/>
        <v>0</v>
      </c>
      <c r="K1028" s="176">
        <f t="shared" si="31"/>
        <v>0</v>
      </c>
      <c r="L1028" s="185">
        <v>2210107</v>
      </c>
    </row>
    <row r="1029" spans="1:12" s="170" customFormat="1" ht="20.25" customHeight="1">
      <c r="A1029" s="192"/>
      <c r="B1029" s="191" t="s">
        <v>1174</v>
      </c>
      <c r="C1029" s="175">
        <v>0</v>
      </c>
      <c r="D1029" s="175">
        <v>340</v>
      </c>
      <c r="E1029" s="175"/>
      <c r="F1029" s="175">
        <v>338</v>
      </c>
      <c r="G1029" s="175">
        <v>0</v>
      </c>
      <c r="H1029" s="176">
        <f t="shared" si="28"/>
        <v>0</v>
      </c>
      <c r="I1029" s="176">
        <f t="shared" si="29"/>
        <v>0</v>
      </c>
      <c r="J1029" s="176">
        <f t="shared" si="30"/>
        <v>0</v>
      </c>
      <c r="K1029" s="176">
        <f t="shared" si="31"/>
        <v>0</v>
      </c>
      <c r="L1029" s="185">
        <v>2210108</v>
      </c>
    </row>
    <row r="1030" spans="1:12" s="170" customFormat="1" ht="20.25" customHeight="1">
      <c r="A1030" s="192"/>
      <c r="B1030" s="191" t="s">
        <v>1175</v>
      </c>
      <c r="C1030" s="175">
        <v>0</v>
      </c>
      <c r="D1030" s="175">
        <v>0</v>
      </c>
      <c r="E1030" s="175"/>
      <c r="F1030" s="175">
        <v>0</v>
      </c>
      <c r="G1030" s="175">
        <v>0</v>
      </c>
      <c r="H1030" s="176">
        <f t="shared" si="28"/>
        <v>0</v>
      </c>
      <c r="I1030" s="176">
        <f t="shared" si="29"/>
        <v>0</v>
      </c>
      <c r="J1030" s="176">
        <f t="shared" si="30"/>
        <v>0</v>
      </c>
      <c r="K1030" s="176">
        <f t="shared" si="31"/>
        <v>0</v>
      </c>
      <c r="L1030" s="185">
        <v>2210109</v>
      </c>
    </row>
    <row r="1031" spans="1:12" s="170" customFormat="1" ht="20.25" customHeight="1">
      <c r="A1031" s="192"/>
      <c r="B1031" s="191" t="s">
        <v>1176</v>
      </c>
      <c r="C1031" s="175">
        <v>0</v>
      </c>
      <c r="D1031" s="175">
        <v>0</v>
      </c>
      <c r="E1031" s="175"/>
      <c r="F1031" s="175">
        <v>1754</v>
      </c>
      <c r="G1031" s="175">
        <v>0</v>
      </c>
      <c r="H1031" s="176">
        <f t="shared" si="28"/>
        <v>0</v>
      </c>
      <c r="I1031" s="176">
        <f t="shared" si="29"/>
        <v>0</v>
      </c>
      <c r="J1031" s="176">
        <f t="shared" si="30"/>
        <v>0</v>
      </c>
      <c r="K1031" s="176">
        <f t="shared" si="31"/>
        <v>0</v>
      </c>
      <c r="L1031" s="185">
        <v>2210110</v>
      </c>
    </row>
    <row r="1032" spans="1:12" s="170" customFormat="1" ht="20.25" customHeight="1">
      <c r="A1032" s="192"/>
      <c r="B1032" s="191" t="s">
        <v>1177</v>
      </c>
      <c r="C1032" s="175">
        <v>0</v>
      </c>
      <c r="D1032" s="175">
        <v>1510</v>
      </c>
      <c r="E1032" s="175"/>
      <c r="F1032" s="175"/>
      <c r="G1032" s="175">
        <v>0</v>
      </c>
      <c r="H1032" s="176">
        <f t="shared" si="28"/>
        <v>0</v>
      </c>
      <c r="I1032" s="176">
        <f t="shared" si="29"/>
        <v>0</v>
      </c>
      <c r="J1032" s="176">
        <f t="shared" si="30"/>
        <v>0</v>
      </c>
      <c r="K1032" s="176">
        <f t="shared" si="31"/>
        <v>0</v>
      </c>
      <c r="L1032" s="185">
        <v>2210199</v>
      </c>
    </row>
    <row r="1033" spans="1:12" s="170" customFormat="1" ht="20.25" customHeight="1">
      <c r="A1033" s="192"/>
      <c r="B1033" s="191" t="s">
        <v>1178</v>
      </c>
      <c r="C1033" s="175">
        <v>0</v>
      </c>
      <c r="D1033" s="175">
        <v>5821</v>
      </c>
      <c r="E1033" s="175"/>
      <c r="F1033" s="175">
        <v>5317</v>
      </c>
      <c r="G1033" s="175">
        <v>5617</v>
      </c>
      <c r="H1033" s="176">
        <f t="shared" si="28"/>
        <v>0</v>
      </c>
      <c r="I1033" s="176">
        <f t="shared" si="29"/>
        <v>0.96495447517608657</v>
      </c>
      <c r="J1033" s="176">
        <f t="shared" si="30"/>
        <v>0</v>
      </c>
      <c r="K1033" s="176">
        <f t="shared" si="31"/>
        <v>1.0564227948091029</v>
      </c>
      <c r="L1033" s="185">
        <v>22102</v>
      </c>
    </row>
    <row r="1034" spans="1:12" s="170" customFormat="1" ht="20.25" customHeight="1">
      <c r="A1034" s="192"/>
      <c r="B1034" s="191" t="s">
        <v>1179</v>
      </c>
      <c r="C1034" s="175">
        <v>0</v>
      </c>
      <c r="D1034" s="175">
        <v>5821</v>
      </c>
      <c r="E1034" s="175"/>
      <c r="F1034" s="175">
        <v>5317</v>
      </c>
      <c r="G1034" s="175">
        <v>5617</v>
      </c>
      <c r="H1034" s="176">
        <f t="shared" si="28"/>
        <v>0</v>
      </c>
      <c r="I1034" s="176">
        <f t="shared" si="29"/>
        <v>0.96495447517608657</v>
      </c>
      <c r="J1034" s="176">
        <f t="shared" si="30"/>
        <v>0</v>
      </c>
      <c r="K1034" s="176">
        <f t="shared" si="31"/>
        <v>1.0564227948091029</v>
      </c>
      <c r="L1034" s="185">
        <v>2210201</v>
      </c>
    </row>
    <row r="1035" spans="1:12" s="170" customFormat="1" ht="20.25" customHeight="1">
      <c r="A1035" s="192"/>
      <c r="B1035" s="191" t="s">
        <v>1180</v>
      </c>
      <c r="C1035" s="175">
        <v>0</v>
      </c>
      <c r="D1035" s="175"/>
      <c r="E1035" s="175"/>
      <c r="F1035" s="175">
        <v>0</v>
      </c>
      <c r="G1035" s="175">
        <v>0</v>
      </c>
      <c r="H1035" s="176">
        <f t="shared" si="28"/>
        <v>0</v>
      </c>
      <c r="I1035" s="176">
        <f t="shared" si="29"/>
        <v>0</v>
      </c>
      <c r="J1035" s="176">
        <f t="shared" si="30"/>
        <v>0</v>
      </c>
      <c r="K1035" s="176">
        <f t="shared" si="31"/>
        <v>0</v>
      </c>
      <c r="L1035" s="185">
        <v>2210202</v>
      </c>
    </row>
    <row r="1036" spans="1:12" s="170" customFormat="1" ht="20.25" customHeight="1">
      <c r="A1036" s="192"/>
      <c r="B1036" s="191" t="s">
        <v>1181</v>
      </c>
      <c r="C1036" s="175">
        <v>0</v>
      </c>
      <c r="D1036" s="175"/>
      <c r="E1036" s="175"/>
      <c r="F1036" s="175">
        <v>0</v>
      </c>
      <c r="G1036" s="175">
        <v>0</v>
      </c>
      <c r="H1036" s="176">
        <f t="shared" si="28"/>
        <v>0</v>
      </c>
      <c r="I1036" s="176">
        <f t="shared" si="29"/>
        <v>0</v>
      </c>
      <c r="J1036" s="176">
        <f t="shared" si="30"/>
        <v>0</v>
      </c>
      <c r="K1036" s="176">
        <f t="shared" si="31"/>
        <v>0</v>
      </c>
      <c r="L1036" s="185">
        <v>2210203</v>
      </c>
    </row>
    <row r="1037" spans="1:12" s="170" customFormat="1" ht="20.25" customHeight="1">
      <c r="A1037" s="192"/>
      <c r="B1037" s="191" t="s">
        <v>1182</v>
      </c>
      <c r="C1037" s="175">
        <v>0</v>
      </c>
      <c r="D1037" s="175"/>
      <c r="E1037" s="175"/>
      <c r="F1037" s="175"/>
      <c r="G1037" s="175"/>
      <c r="H1037" s="176">
        <f t="shared" si="28"/>
        <v>0</v>
      </c>
      <c r="I1037" s="176">
        <f t="shared" si="29"/>
        <v>0</v>
      </c>
      <c r="J1037" s="176">
        <f t="shared" si="30"/>
        <v>0</v>
      </c>
      <c r="K1037" s="176">
        <f t="shared" si="31"/>
        <v>0</v>
      </c>
      <c r="L1037" s="185">
        <v>22103</v>
      </c>
    </row>
    <row r="1038" spans="1:12" s="170" customFormat="1" ht="20.25" customHeight="1">
      <c r="A1038" s="192"/>
      <c r="B1038" s="191" t="s">
        <v>1183</v>
      </c>
      <c r="C1038" s="175">
        <v>0</v>
      </c>
      <c r="D1038" s="175"/>
      <c r="E1038" s="175"/>
      <c r="F1038" s="175"/>
      <c r="G1038" s="175"/>
      <c r="H1038" s="176">
        <f t="shared" si="28"/>
        <v>0</v>
      </c>
      <c r="I1038" s="176">
        <f t="shared" si="29"/>
        <v>0</v>
      </c>
      <c r="J1038" s="176">
        <f t="shared" si="30"/>
        <v>0</v>
      </c>
      <c r="K1038" s="176">
        <f t="shared" si="31"/>
        <v>0</v>
      </c>
      <c r="L1038" s="185">
        <v>2210301</v>
      </c>
    </row>
    <row r="1039" spans="1:12" s="170" customFormat="1" ht="20.25" customHeight="1">
      <c r="A1039" s="192"/>
      <c r="B1039" s="191" t="s">
        <v>1184</v>
      </c>
      <c r="C1039" s="175">
        <v>0</v>
      </c>
      <c r="D1039" s="175"/>
      <c r="E1039" s="175"/>
      <c r="F1039" s="175"/>
      <c r="G1039" s="175"/>
      <c r="H1039" s="176">
        <f t="shared" si="28"/>
        <v>0</v>
      </c>
      <c r="I1039" s="176">
        <f t="shared" si="29"/>
        <v>0</v>
      </c>
      <c r="J1039" s="176">
        <f t="shared" si="30"/>
        <v>0</v>
      </c>
      <c r="K1039" s="176">
        <f t="shared" si="31"/>
        <v>0</v>
      </c>
      <c r="L1039" s="185">
        <v>2210302</v>
      </c>
    </row>
    <row r="1040" spans="1:12" s="170" customFormat="1" ht="20.25" customHeight="1">
      <c r="A1040" s="192"/>
      <c r="B1040" s="191" t="s">
        <v>1185</v>
      </c>
      <c r="C1040" s="175">
        <v>0</v>
      </c>
      <c r="D1040" s="175"/>
      <c r="E1040" s="175"/>
      <c r="F1040" s="175"/>
      <c r="G1040" s="175"/>
      <c r="H1040" s="176">
        <f t="shared" si="28"/>
        <v>0</v>
      </c>
      <c r="I1040" s="176">
        <f t="shared" si="29"/>
        <v>0</v>
      </c>
      <c r="J1040" s="176">
        <f t="shared" si="30"/>
        <v>0</v>
      </c>
      <c r="K1040" s="176">
        <f t="shared" si="31"/>
        <v>0</v>
      </c>
      <c r="L1040" s="185">
        <v>2210399</v>
      </c>
    </row>
    <row r="1041" spans="1:12" s="170" customFormat="1" ht="20.25" customHeight="1">
      <c r="A1041" s="190" t="s">
        <v>1186</v>
      </c>
      <c r="B1041" s="191" t="s">
        <v>327</v>
      </c>
      <c r="C1041" s="175">
        <v>0</v>
      </c>
      <c r="D1041" s="175">
        <v>190</v>
      </c>
      <c r="E1041" s="175"/>
      <c r="F1041" s="175">
        <v>184</v>
      </c>
      <c r="G1041" s="175">
        <v>156</v>
      </c>
      <c r="H1041" s="176">
        <f t="shared" si="28"/>
        <v>0</v>
      </c>
      <c r="I1041" s="176">
        <f t="shared" si="29"/>
        <v>0.82105263157894737</v>
      </c>
      <c r="J1041" s="176">
        <f t="shared" si="30"/>
        <v>0</v>
      </c>
      <c r="K1041" s="176">
        <f t="shared" si="31"/>
        <v>0.84782608695652173</v>
      </c>
      <c r="L1041" s="185">
        <v>222</v>
      </c>
    </row>
    <row r="1042" spans="1:12" s="170" customFormat="1" ht="20.25" customHeight="1">
      <c r="A1042" s="192"/>
      <c r="B1042" s="191" t="s">
        <v>1187</v>
      </c>
      <c r="C1042" s="175">
        <v>0</v>
      </c>
      <c r="D1042" s="175">
        <v>190</v>
      </c>
      <c r="E1042" s="175"/>
      <c r="F1042" s="175">
        <v>184</v>
      </c>
      <c r="G1042" s="175">
        <v>156</v>
      </c>
      <c r="H1042" s="176">
        <f t="shared" si="28"/>
        <v>0</v>
      </c>
      <c r="I1042" s="176">
        <f t="shared" si="29"/>
        <v>0.82105263157894737</v>
      </c>
      <c r="J1042" s="176">
        <f t="shared" si="30"/>
        <v>0</v>
      </c>
      <c r="K1042" s="176">
        <f t="shared" si="31"/>
        <v>0.84782608695652173</v>
      </c>
      <c r="L1042" s="185">
        <v>22201</v>
      </c>
    </row>
    <row r="1043" spans="1:12" s="170" customFormat="1" ht="20.25" customHeight="1">
      <c r="A1043" s="192"/>
      <c r="B1043" s="191" t="s">
        <v>362</v>
      </c>
      <c r="C1043" s="175">
        <v>0</v>
      </c>
      <c r="D1043" s="175">
        <v>0</v>
      </c>
      <c r="E1043" s="175"/>
      <c r="F1043" s="175">
        <v>0</v>
      </c>
      <c r="G1043" s="175">
        <v>0</v>
      </c>
      <c r="H1043" s="176">
        <f t="shared" si="28"/>
        <v>0</v>
      </c>
      <c r="I1043" s="176">
        <f t="shared" si="29"/>
        <v>0</v>
      </c>
      <c r="J1043" s="176">
        <f t="shared" si="30"/>
        <v>0</v>
      </c>
      <c r="K1043" s="176">
        <f t="shared" si="31"/>
        <v>0</v>
      </c>
      <c r="L1043" s="185">
        <v>2220101</v>
      </c>
    </row>
    <row r="1044" spans="1:12" s="170" customFormat="1" ht="20.25" customHeight="1">
      <c r="A1044" s="192"/>
      <c r="B1044" s="191" t="s">
        <v>363</v>
      </c>
      <c r="C1044" s="175">
        <v>0</v>
      </c>
      <c r="D1044" s="175">
        <v>0</v>
      </c>
      <c r="E1044" s="175"/>
      <c r="F1044" s="175">
        <v>0</v>
      </c>
      <c r="G1044" s="175">
        <v>4</v>
      </c>
      <c r="H1044" s="176">
        <f t="shared" si="28"/>
        <v>0</v>
      </c>
      <c r="I1044" s="176">
        <f t="shared" si="29"/>
        <v>0</v>
      </c>
      <c r="J1044" s="176">
        <f t="shared" si="30"/>
        <v>0</v>
      </c>
      <c r="K1044" s="176">
        <f t="shared" si="31"/>
        <v>0</v>
      </c>
      <c r="L1044" s="185">
        <v>2220102</v>
      </c>
    </row>
    <row r="1045" spans="1:12" s="170" customFormat="1" ht="20.25" customHeight="1">
      <c r="A1045" s="192"/>
      <c r="B1045" s="191" t="s">
        <v>364</v>
      </c>
      <c r="C1045" s="175">
        <v>0</v>
      </c>
      <c r="D1045" s="175">
        <v>0</v>
      </c>
      <c r="E1045" s="175"/>
      <c r="F1045" s="175">
        <v>0</v>
      </c>
      <c r="G1045" s="175">
        <v>0</v>
      </c>
      <c r="H1045" s="176">
        <f t="shared" si="28"/>
        <v>0</v>
      </c>
      <c r="I1045" s="176">
        <f t="shared" si="29"/>
        <v>0</v>
      </c>
      <c r="J1045" s="176">
        <f t="shared" si="30"/>
        <v>0</v>
      </c>
      <c r="K1045" s="176">
        <f t="shared" si="31"/>
        <v>0</v>
      </c>
      <c r="L1045" s="185">
        <v>2220103</v>
      </c>
    </row>
    <row r="1046" spans="1:12" s="170" customFormat="1" ht="20.25" customHeight="1">
      <c r="A1046" s="192"/>
      <c r="B1046" s="191" t="s">
        <v>1188</v>
      </c>
      <c r="C1046" s="175">
        <v>0</v>
      </c>
      <c r="D1046" s="175">
        <v>0</v>
      </c>
      <c r="E1046" s="175"/>
      <c r="F1046" s="175">
        <v>0</v>
      </c>
      <c r="G1046" s="175">
        <v>0</v>
      </c>
      <c r="H1046" s="176">
        <f t="shared" si="28"/>
        <v>0</v>
      </c>
      <c r="I1046" s="176">
        <f t="shared" si="29"/>
        <v>0</v>
      </c>
      <c r="J1046" s="176">
        <f t="shared" si="30"/>
        <v>0</v>
      </c>
      <c r="K1046" s="176">
        <f t="shared" si="31"/>
        <v>0</v>
      </c>
      <c r="L1046" s="185">
        <v>2220104</v>
      </c>
    </row>
    <row r="1047" spans="1:12" s="170" customFormat="1" ht="20.25" customHeight="1">
      <c r="A1047" s="192"/>
      <c r="B1047" s="191" t="s">
        <v>1189</v>
      </c>
      <c r="C1047" s="175">
        <v>0</v>
      </c>
      <c r="D1047" s="175">
        <v>1</v>
      </c>
      <c r="E1047" s="175"/>
      <c r="F1047" s="175">
        <v>1</v>
      </c>
      <c r="G1047" s="175">
        <v>1</v>
      </c>
      <c r="H1047" s="176">
        <f t="shared" si="28"/>
        <v>0</v>
      </c>
      <c r="I1047" s="176">
        <f t="shared" si="29"/>
        <v>1</v>
      </c>
      <c r="J1047" s="176">
        <f t="shared" si="30"/>
        <v>0</v>
      </c>
      <c r="K1047" s="176">
        <f t="shared" si="31"/>
        <v>1</v>
      </c>
      <c r="L1047" s="185">
        <v>2220105</v>
      </c>
    </row>
    <row r="1048" spans="1:12" s="170" customFormat="1" ht="20.25" customHeight="1">
      <c r="A1048" s="192"/>
      <c r="B1048" s="191" t="s">
        <v>1190</v>
      </c>
      <c r="C1048" s="175">
        <v>0</v>
      </c>
      <c r="D1048" s="175">
        <v>10</v>
      </c>
      <c r="E1048" s="175"/>
      <c r="F1048" s="175">
        <v>6</v>
      </c>
      <c r="G1048" s="175">
        <v>1</v>
      </c>
      <c r="H1048" s="176">
        <f t="shared" si="28"/>
        <v>0</v>
      </c>
      <c r="I1048" s="176">
        <f t="shared" si="29"/>
        <v>0.1</v>
      </c>
      <c r="J1048" s="176">
        <f t="shared" si="30"/>
        <v>0</v>
      </c>
      <c r="K1048" s="176">
        <f t="shared" si="31"/>
        <v>0.16666666666666666</v>
      </c>
      <c r="L1048" s="185">
        <v>2220106</v>
      </c>
    </row>
    <row r="1049" spans="1:12" s="170" customFormat="1" ht="20.25" customHeight="1">
      <c r="A1049" s="192"/>
      <c r="B1049" s="191" t="s">
        <v>1191</v>
      </c>
      <c r="C1049" s="175">
        <v>0</v>
      </c>
      <c r="D1049" s="175">
        <v>0</v>
      </c>
      <c r="E1049" s="175"/>
      <c r="F1049" s="175">
        <v>0</v>
      </c>
      <c r="G1049" s="175">
        <v>0</v>
      </c>
      <c r="H1049" s="176">
        <f t="shared" si="28"/>
        <v>0</v>
      </c>
      <c r="I1049" s="176">
        <f t="shared" si="29"/>
        <v>0</v>
      </c>
      <c r="J1049" s="176">
        <f t="shared" si="30"/>
        <v>0</v>
      </c>
      <c r="K1049" s="176">
        <f t="shared" si="31"/>
        <v>0</v>
      </c>
      <c r="L1049" s="185">
        <v>2220107</v>
      </c>
    </row>
    <row r="1050" spans="1:12" s="170" customFormat="1" ht="20.25" customHeight="1">
      <c r="A1050" s="192"/>
      <c r="B1050" s="191" t="s">
        <v>1192</v>
      </c>
      <c r="C1050" s="175">
        <v>0</v>
      </c>
      <c r="D1050" s="175">
        <v>3</v>
      </c>
      <c r="E1050" s="175"/>
      <c r="F1050" s="175">
        <v>3</v>
      </c>
      <c r="G1050" s="175">
        <v>3</v>
      </c>
      <c r="H1050" s="176">
        <f t="shared" si="28"/>
        <v>0</v>
      </c>
      <c r="I1050" s="176">
        <f t="shared" si="29"/>
        <v>1</v>
      </c>
      <c r="J1050" s="176">
        <f t="shared" si="30"/>
        <v>0</v>
      </c>
      <c r="K1050" s="176">
        <f t="shared" si="31"/>
        <v>1</v>
      </c>
      <c r="L1050" s="185">
        <v>2220112</v>
      </c>
    </row>
    <row r="1051" spans="1:12" s="170" customFormat="1" ht="20.25" customHeight="1">
      <c r="A1051" s="192"/>
      <c r="B1051" s="191" t="s">
        <v>1193</v>
      </c>
      <c r="C1051" s="175">
        <v>0</v>
      </c>
      <c r="D1051" s="175">
        <v>0</v>
      </c>
      <c r="E1051" s="175"/>
      <c r="F1051" s="175">
        <v>0</v>
      </c>
      <c r="G1051" s="175">
        <v>0</v>
      </c>
      <c r="H1051" s="176">
        <f t="shared" si="28"/>
        <v>0</v>
      </c>
      <c r="I1051" s="176">
        <f t="shared" si="29"/>
        <v>0</v>
      </c>
      <c r="J1051" s="176">
        <f t="shared" si="30"/>
        <v>0</v>
      </c>
      <c r="K1051" s="176">
        <f t="shared" si="31"/>
        <v>0</v>
      </c>
      <c r="L1051" s="185">
        <v>2220113</v>
      </c>
    </row>
    <row r="1052" spans="1:12" s="170" customFormat="1" ht="20.25" customHeight="1">
      <c r="A1052" s="192"/>
      <c r="B1052" s="191" t="s">
        <v>1194</v>
      </c>
      <c r="C1052" s="175">
        <v>0</v>
      </c>
      <c r="D1052" s="175">
        <v>0</v>
      </c>
      <c r="E1052" s="175"/>
      <c r="F1052" s="175">
        <v>0</v>
      </c>
      <c r="G1052" s="175">
        <v>0</v>
      </c>
      <c r="H1052" s="176">
        <f t="shared" si="28"/>
        <v>0</v>
      </c>
      <c r="I1052" s="176">
        <f t="shared" si="29"/>
        <v>0</v>
      </c>
      <c r="J1052" s="176">
        <f t="shared" si="30"/>
        <v>0</v>
      </c>
      <c r="K1052" s="176">
        <f t="shared" si="31"/>
        <v>0</v>
      </c>
      <c r="L1052" s="185">
        <v>2220114</v>
      </c>
    </row>
    <row r="1053" spans="1:12" s="170" customFormat="1" ht="20.25" customHeight="1">
      <c r="A1053" s="192"/>
      <c r="B1053" s="191" t="s">
        <v>1195</v>
      </c>
      <c r="C1053" s="175">
        <v>0</v>
      </c>
      <c r="D1053" s="175">
        <v>176</v>
      </c>
      <c r="E1053" s="175"/>
      <c r="F1053" s="175">
        <v>174</v>
      </c>
      <c r="G1053" s="175">
        <v>144</v>
      </c>
      <c r="H1053" s="176">
        <f t="shared" si="28"/>
        <v>0</v>
      </c>
      <c r="I1053" s="176">
        <f t="shared" si="29"/>
        <v>0.81818181818181823</v>
      </c>
      <c r="J1053" s="176">
        <f t="shared" si="30"/>
        <v>0</v>
      </c>
      <c r="K1053" s="176">
        <f t="shared" si="31"/>
        <v>0.82758620689655171</v>
      </c>
      <c r="L1053" s="185">
        <v>2220115</v>
      </c>
    </row>
    <row r="1054" spans="1:12" s="170" customFormat="1" ht="20.25" customHeight="1">
      <c r="A1054" s="192"/>
      <c r="B1054" s="191" t="s">
        <v>1196</v>
      </c>
      <c r="C1054" s="175">
        <v>0</v>
      </c>
      <c r="D1054" s="175">
        <v>0</v>
      </c>
      <c r="E1054" s="175"/>
      <c r="F1054" s="175">
        <v>0</v>
      </c>
      <c r="G1054" s="175">
        <v>0</v>
      </c>
      <c r="H1054" s="176">
        <f t="shared" si="28"/>
        <v>0</v>
      </c>
      <c r="I1054" s="176">
        <f t="shared" si="29"/>
        <v>0</v>
      </c>
      <c r="J1054" s="176">
        <f t="shared" si="30"/>
        <v>0</v>
      </c>
      <c r="K1054" s="176">
        <f t="shared" si="31"/>
        <v>0</v>
      </c>
      <c r="L1054" s="185">
        <v>2220118</v>
      </c>
    </row>
    <row r="1055" spans="1:12" s="170" customFormat="1" ht="20.25" customHeight="1">
      <c r="A1055" s="192"/>
      <c r="B1055" s="191" t="s">
        <v>1197</v>
      </c>
      <c r="C1055" s="175">
        <v>0</v>
      </c>
      <c r="D1055" s="175">
        <v>0</v>
      </c>
      <c r="E1055" s="175"/>
      <c r="F1055" s="175">
        <v>0</v>
      </c>
      <c r="G1055" s="175">
        <v>0</v>
      </c>
      <c r="H1055" s="176">
        <f t="shared" si="28"/>
        <v>0</v>
      </c>
      <c r="I1055" s="176">
        <f t="shared" si="29"/>
        <v>0</v>
      </c>
      <c r="J1055" s="176">
        <f t="shared" si="30"/>
        <v>0</v>
      </c>
      <c r="K1055" s="176">
        <f t="shared" si="31"/>
        <v>0</v>
      </c>
      <c r="L1055" s="185">
        <v>2220119</v>
      </c>
    </row>
    <row r="1056" spans="1:12" s="170" customFormat="1" ht="20.25" customHeight="1">
      <c r="A1056" s="192"/>
      <c r="B1056" s="191" t="s">
        <v>1198</v>
      </c>
      <c r="C1056" s="175">
        <v>0</v>
      </c>
      <c r="D1056" s="175">
        <v>0</v>
      </c>
      <c r="E1056" s="175"/>
      <c r="F1056" s="175">
        <v>0</v>
      </c>
      <c r="G1056" s="175">
        <v>0</v>
      </c>
      <c r="H1056" s="176">
        <f t="shared" si="28"/>
        <v>0</v>
      </c>
      <c r="I1056" s="176">
        <f t="shared" si="29"/>
        <v>0</v>
      </c>
      <c r="J1056" s="176">
        <f t="shared" si="30"/>
        <v>0</v>
      </c>
      <c r="K1056" s="176">
        <f t="shared" si="31"/>
        <v>0</v>
      </c>
      <c r="L1056" s="185">
        <v>2220120</v>
      </c>
    </row>
    <row r="1057" spans="1:12" s="170" customFormat="1" ht="20.25" customHeight="1">
      <c r="A1057" s="192"/>
      <c r="B1057" s="191" t="s">
        <v>1199</v>
      </c>
      <c r="C1057" s="175">
        <v>0</v>
      </c>
      <c r="D1057" s="175">
        <v>0</v>
      </c>
      <c r="E1057" s="175"/>
      <c r="F1057" s="175">
        <v>0</v>
      </c>
      <c r="G1057" s="175">
        <v>3</v>
      </c>
      <c r="H1057" s="176">
        <f t="shared" si="28"/>
        <v>0</v>
      </c>
      <c r="I1057" s="176">
        <f t="shared" si="29"/>
        <v>0</v>
      </c>
      <c r="J1057" s="176">
        <f t="shared" si="30"/>
        <v>0</v>
      </c>
      <c r="K1057" s="176">
        <f t="shared" si="31"/>
        <v>0</v>
      </c>
      <c r="L1057" s="185">
        <v>2220121</v>
      </c>
    </row>
    <row r="1058" spans="1:12" s="170" customFormat="1" ht="20.25" customHeight="1">
      <c r="A1058" s="192"/>
      <c r="B1058" s="191" t="s">
        <v>371</v>
      </c>
      <c r="C1058" s="175">
        <v>0</v>
      </c>
      <c r="D1058" s="175">
        <v>0</v>
      </c>
      <c r="E1058" s="175"/>
      <c r="F1058" s="175">
        <v>0</v>
      </c>
      <c r="G1058" s="175">
        <v>0</v>
      </c>
      <c r="H1058" s="176">
        <f t="shared" si="28"/>
        <v>0</v>
      </c>
      <c r="I1058" s="176">
        <f t="shared" si="29"/>
        <v>0</v>
      </c>
      <c r="J1058" s="176">
        <f t="shared" si="30"/>
        <v>0</v>
      </c>
      <c r="K1058" s="176">
        <f t="shared" si="31"/>
        <v>0</v>
      </c>
      <c r="L1058" s="185">
        <v>2220150</v>
      </c>
    </row>
    <row r="1059" spans="1:12" s="170" customFormat="1" ht="20.25" customHeight="1">
      <c r="A1059" s="192"/>
      <c r="B1059" s="191" t="s">
        <v>1200</v>
      </c>
      <c r="C1059" s="175">
        <v>0</v>
      </c>
      <c r="D1059" s="175">
        <v>0</v>
      </c>
      <c r="E1059" s="175"/>
      <c r="F1059" s="175">
        <v>0</v>
      </c>
      <c r="G1059" s="175">
        <v>0</v>
      </c>
      <c r="H1059" s="176">
        <f t="shared" si="28"/>
        <v>0</v>
      </c>
      <c r="I1059" s="176">
        <f t="shared" si="29"/>
        <v>0</v>
      </c>
      <c r="J1059" s="176">
        <f t="shared" si="30"/>
        <v>0</v>
      </c>
      <c r="K1059" s="176">
        <f t="shared" si="31"/>
        <v>0</v>
      </c>
      <c r="L1059" s="185">
        <v>2220199</v>
      </c>
    </row>
    <row r="1060" spans="1:12" s="170" customFormat="1" ht="20.25" customHeight="1">
      <c r="A1060" s="192"/>
      <c r="B1060" s="191" t="s">
        <v>1201</v>
      </c>
      <c r="C1060" s="175">
        <v>0</v>
      </c>
      <c r="D1060" s="175">
        <v>0</v>
      </c>
      <c r="E1060" s="175"/>
      <c r="F1060" s="175"/>
      <c r="G1060" s="175"/>
      <c r="H1060" s="176">
        <f t="shared" si="28"/>
        <v>0</v>
      </c>
      <c r="I1060" s="176">
        <f t="shared" si="29"/>
        <v>0</v>
      </c>
      <c r="J1060" s="176">
        <f t="shared" si="30"/>
        <v>0</v>
      </c>
      <c r="K1060" s="176">
        <f t="shared" si="31"/>
        <v>0</v>
      </c>
      <c r="L1060" s="185">
        <v>22203</v>
      </c>
    </row>
    <row r="1061" spans="1:12" s="170" customFormat="1" ht="20.25" customHeight="1">
      <c r="A1061" s="192"/>
      <c r="B1061" s="191" t="s">
        <v>1202</v>
      </c>
      <c r="C1061" s="175">
        <v>0</v>
      </c>
      <c r="D1061" s="175">
        <v>0</v>
      </c>
      <c r="E1061" s="175"/>
      <c r="F1061" s="175"/>
      <c r="G1061" s="175"/>
      <c r="H1061" s="176">
        <f t="shared" si="28"/>
        <v>0</v>
      </c>
      <c r="I1061" s="176">
        <f t="shared" si="29"/>
        <v>0</v>
      </c>
      <c r="J1061" s="176">
        <f t="shared" si="30"/>
        <v>0</v>
      </c>
      <c r="K1061" s="176">
        <f t="shared" si="31"/>
        <v>0</v>
      </c>
      <c r="L1061" s="185">
        <v>2220301</v>
      </c>
    </row>
    <row r="1062" spans="1:12" s="170" customFormat="1" ht="20.25" customHeight="1">
      <c r="A1062" s="192"/>
      <c r="B1062" s="191" t="s">
        <v>1203</v>
      </c>
      <c r="C1062" s="175">
        <v>0</v>
      </c>
      <c r="D1062" s="175">
        <v>0</v>
      </c>
      <c r="E1062" s="175"/>
      <c r="F1062" s="175"/>
      <c r="G1062" s="175"/>
      <c r="H1062" s="176">
        <f t="shared" si="28"/>
        <v>0</v>
      </c>
      <c r="I1062" s="176">
        <f t="shared" si="29"/>
        <v>0</v>
      </c>
      <c r="J1062" s="176">
        <f t="shared" si="30"/>
        <v>0</v>
      </c>
      <c r="K1062" s="176">
        <f t="shared" si="31"/>
        <v>0</v>
      </c>
      <c r="L1062" s="185">
        <v>2220303</v>
      </c>
    </row>
    <row r="1063" spans="1:12" s="170" customFormat="1" ht="20.25" customHeight="1">
      <c r="A1063" s="192"/>
      <c r="B1063" s="191" t="s">
        <v>1204</v>
      </c>
      <c r="C1063" s="175">
        <v>0</v>
      </c>
      <c r="D1063" s="175">
        <v>0</v>
      </c>
      <c r="E1063" s="175"/>
      <c r="F1063" s="175"/>
      <c r="G1063" s="175"/>
      <c r="H1063" s="176">
        <f t="shared" si="28"/>
        <v>0</v>
      </c>
      <c r="I1063" s="176">
        <f t="shared" si="29"/>
        <v>0</v>
      </c>
      <c r="J1063" s="176">
        <f t="shared" si="30"/>
        <v>0</v>
      </c>
      <c r="K1063" s="176">
        <f t="shared" si="31"/>
        <v>0</v>
      </c>
      <c r="L1063" s="185">
        <v>2220304</v>
      </c>
    </row>
    <row r="1064" spans="1:12" s="170" customFormat="1" ht="20.25" customHeight="1">
      <c r="A1064" s="192"/>
      <c r="B1064" s="191" t="s">
        <v>1205</v>
      </c>
      <c r="C1064" s="175">
        <v>0</v>
      </c>
      <c r="D1064" s="175">
        <v>0</v>
      </c>
      <c r="E1064" s="175"/>
      <c r="F1064" s="175"/>
      <c r="G1064" s="175"/>
      <c r="H1064" s="176">
        <f t="shared" si="28"/>
        <v>0</v>
      </c>
      <c r="I1064" s="176">
        <f t="shared" si="29"/>
        <v>0</v>
      </c>
      <c r="J1064" s="176">
        <f t="shared" si="30"/>
        <v>0</v>
      </c>
      <c r="K1064" s="176">
        <f t="shared" si="31"/>
        <v>0</v>
      </c>
      <c r="L1064" s="185">
        <v>2220305</v>
      </c>
    </row>
    <row r="1065" spans="1:12" s="170" customFormat="1" ht="20.25" customHeight="1">
      <c r="A1065" s="192"/>
      <c r="B1065" s="191" t="s">
        <v>1206</v>
      </c>
      <c r="C1065" s="175">
        <v>0</v>
      </c>
      <c r="D1065" s="175"/>
      <c r="E1065" s="175"/>
      <c r="F1065" s="175"/>
      <c r="G1065" s="175"/>
      <c r="H1065" s="176">
        <f t="shared" si="28"/>
        <v>0</v>
      </c>
      <c r="I1065" s="176">
        <f t="shared" si="29"/>
        <v>0</v>
      </c>
      <c r="J1065" s="176">
        <f t="shared" si="30"/>
        <v>0</v>
      </c>
      <c r="K1065" s="176">
        <f t="shared" si="31"/>
        <v>0</v>
      </c>
      <c r="L1065" s="185">
        <v>2220399</v>
      </c>
    </row>
    <row r="1066" spans="1:12" s="170" customFormat="1" ht="20.25" customHeight="1">
      <c r="A1066" s="192"/>
      <c r="B1066" s="191" t="s">
        <v>1207</v>
      </c>
      <c r="C1066" s="175">
        <v>0</v>
      </c>
      <c r="D1066" s="175"/>
      <c r="E1066" s="175"/>
      <c r="F1066" s="175"/>
      <c r="G1066" s="175"/>
      <c r="H1066" s="176">
        <f t="shared" si="28"/>
        <v>0</v>
      </c>
      <c r="I1066" s="176">
        <f t="shared" si="29"/>
        <v>0</v>
      </c>
      <c r="J1066" s="176">
        <f t="shared" si="30"/>
        <v>0</v>
      </c>
      <c r="K1066" s="176">
        <f t="shared" si="31"/>
        <v>0</v>
      </c>
      <c r="L1066" s="185">
        <v>22204</v>
      </c>
    </row>
    <row r="1067" spans="1:12" s="170" customFormat="1" ht="20.25" customHeight="1">
      <c r="A1067" s="192"/>
      <c r="B1067" s="191" t="s">
        <v>1208</v>
      </c>
      <c r="C1067" s="175">
        <v>0</v>
      </c>
      <c r="D1067" s="175"/>
      <c r="E1067" s="175"/>
      <c r="F1067" s="175"/>
      <c r="G1067" s="175"/>
      <c r="H1067" s="176">
        <f t="shared" si="28"/>
        <v>0</v>
      </c>
      <c r="I1067" s="176">
        <f t="shared" si="29"/>
        <v>0</v>
      </c>
      <c r="J1067" s="176">
        <f t="shared" si="30"/>
        <v>0</v>
      </c>
      <c r="K1067" s="176">
        <f t="shared" si="31"/>
        <v>0</v>
      </c>
      <c r="L1067" s="185">
        <v>2220401</v>
      </c>
    </row>
    <row r="1068" spans="1:12" s="170" customFormat="1" ht="20.25" customHeight="1">
      <c r="A1068" s="192"/>
      <c r="B1068" s="191" t="s">
        <v>1209</v>
      </c>
      <c r="C1068" s="175">
        <v>0</v>
      </c>
      <c r="D1068" s="175"/>
      <c r="E1068" s="175"/>
      <c r="F1068" s="175"/>
      <c r="G1068" s="175"/>
      <c r="H1068" s="176">
        <f t="shared" si="28"/>
        <v>0</v>
      </c>
      <c r="I1068" s="176">
        <f t="shared" si="29"/>
        <v>0</v>
      </c>
      <c r="J1068" s="176">
        <f t="shared" si="30"/>
        <v>0</v>
      </c>
      <c r="K1068" s="176">
        <f t="shared" si="31"/>
        <v>0</v>
      </c>
      <c r="L1068" s="185">
        <v>2220402</v>
      </c>
    </row>
    <row r="1069" spans="1:12" s="170" customFormat="1" ht="20.25" customHeight="1">
      <c r="A1069" s="192"/>
      <c r="B1069" s="191" t="s">
        <v>1210</v>
      </c>
      <c r="C1069" s="175">
        <v>0</v>
      </c>
      <c r="D1069" s="175"/>
      <c r="E1069" s="175"/>
      <c r="F1069" s="175"/>
      <c r="G1069" s="175"/>
      <c r="H1069" s="176">
        <f t="shared" si="28"/>
        <v>0</v>
      </c>
      <c r="I1069" s="176">
        <f t="shared" si="29"/>
        <v>0</v>
      </c>
      <c r="J1069" s="176">
        <f t="shared" si="30"/>
        <v>0</v>
      </c>
      <c r="K1069" s="176">
        <f t="shared" si="31"/>
        <v>0</v>
      </c>
      <c r="L1069" s="185">
        <v>2220403</v>
      </c>
    </row>
    <row r="1070" spans="1:12" s="170" customFormat="1" ht="20.25" customHeight="1">
      <c r="A1070" s="192"/>
      <c r="B1070" s="191" t="s">
        <v>1211</v>
      </c>
      <c r="C1070" s="175">
        <v>0</v>
      </c>
      <c r="D1070" s="175"/>
      <c r="E1070" s="175"/>
      <c r="F1070" s="175"/>
      <c r="G1070" s="175"/>
      <c r="H1070" s="176">
        <f t="shared" si="28"/>
        <v>0</v>
      </c>
      <c r="I1070" s="176">
        <f t="shared" si="29"/>
        <v>0</v>
      </c>
      <c r="J1070" s="176">
        <f t="shared" si="30"/>
        <v>0</v>
      </c>
      <c r="K1070" s="176">
        <f t="shared" si="31"/>
        <v>0</v>
      </c>
      <c r="L1070" s="185">
        <v>2220404</v>
      </c>
    </row>
    <row r="1071" spans="1:12" s="170" customFormat="1" ht="20.25" customHeight="1">
      <c r="A1071" s="192"/>
      <c r="B1071" s="191" t="s">
        <v>1212</v>
      </c>
      <c r="C1071" s="175">
        <v>0</v>
      </c>
      <c r="D1071" s="175"/>
      <c r="E1071" s="175"/>
      <c r="F1071" s="175"/>
      <c r="G1071" s="175"/>
      <c r="H1071" s="176">
        <f t="shared" si="28"/>
        <v>0</v>
      </c>
      <c r="I1071" s="176">
        <f t="shared" si="29"/>
        <v>0</v>
      </c>
      <c r="J1071" s="176">
        <f t="shared" si="30"/>
        <v>0</v>
      </c>
      <c r="K1071" s="176">
        <f t="shared" si="31"/>
        <v>0</v>
      </c>
      <c r="L1071" s="185">
        <v>2220499</v>
      </c>
    </row>
    <row r="1072" spans="1:12" s="170" customFormat="1" ht="20.25" customHeight="1">
      <c r="A1072" s="192"/>
      <c r="B1072" s="191" t="s">
        <v>1213</v>
      </c>
      <c r="C1072" s="175">
        <v>0</v>
      </c>
      <c r="D1072" s="175"/>
      <c r="E1072" s="175"/>
      <c r="F1072" s="175"/>
      <c r="G1072" s="175"/>
      <c r="H1072" s="176">
        <f t="shared" si="28"/>
        <v>0</v>
      </c>
      <c r="I1072" s="176">
        <f t="shared" si="29"/>
        <v>0</v>
      </c>
      <c r="J1072" s="176">
        <f t="shared" si="30"/>
        <v>0</v>
      </c>
      <c r="K1072" s="176">
        <f t="shared" si="31"/>
        <v>0</v>
      </c>
      <c r="L1072" s="185">
        <v>22205</v>
      </c>
    </row>
    <row r="1073" spans="1:12" s="170" customFormat="1" ht="20.25" customHeight="1">
      <c r="A1073" s="192"/>
      <c r="B1073" s="191" t="s">
        <v>1214</v>
      </c>
      <c r="C1073" s="175">
        <v>0</v>
      </c>
      <c r="D1073" s="175"/>
      <c r="E1073" s="175"/>
      <c r="F1073" s="175"/>
      <c r="G1073" s="175"/>
      <c r="H1073" s="176">
        <f t="shared" si="28"/>
        <v>0</v>
      </c>
      <c r="I1073" s="176">
        <f t="shared" si="29"/>
        <v>0</v>
      </c>
      <c r="J1073" s="176">
        <f t="shared" si="30"/>
        <v>0</v>
      </c>
      <c r="K1073" s="176">
        <f t="shared" si="31"/>
        <v>0</v>
      </c>
      <c r="L1073" s="185">
        <v>2220501</v>
      </c>
    </row>
    <row r="1074" spans="1:12" s="170" customFormat="1" ht="20.25" customHeight="1">
      <c r="A1074" s="192"/>
      <c r="B1074" s="191" t="s">
        <v>1215</v>
      </c>
      <c r="C1074" s="175">
        <v>0</v>
      </c>
      <c r="D1074" s="175"/>
      <c r="E1074" s="175"/>
      <c r="F1074" s="175"/>
      <c r="G1074" s="175"/>
      <c r="H1074" s="176">
        <f t="shared" si="28"/>
        <v>0</v>
      </c>
      <c r="I1074" s="176">
        <f t="shared" si="29"/>
        <v>0</v>
      </c>
      <c r="J1074" s="176">
        <f t="shared" si="30"/>
        <v>0</v>
      </c>
      <c r="K1074" s="176">
        <f t="shared" si="31"/>
        <v>0</v>
      </c>
      <c r="L1074" s="185">
        <v>2220502</v>
      </c>
    </row>
    <row r="1075" spans="1:12" s="170" customFormat="1" ht="20.25" customHeight="1">
      <c r="A1075" s="192"/>
      <c r="B1075" s="191" t="s">
        <v>1216</v>
      </c>
      <c r="C1075" s="175">
        <v>0</v>
      </c>
      <c r="D1075" s="175"/>
      <c r="E1075" s="175"/>
      <c r="F1075" s="175"/>
      <c r="G1075" s="175"/>
      <c r="H1075" s="176">
        <f t="shared" si="28"/>
        <v>0</v>
      </c>
      <c r="I1075" s="176">
        <f t="shared" si="29"/>
        <v>0</v>
      </c>
      <c r="J1075" s="176">
        <f t="shared" si="30"/>
        <v>0</v>
      </c>
      <c r="K1075" s="176">
        <f t="shared" si="31"/>
        <v>0</v>
      </c>
      <c r="L1075" s="185">
        <v>2220503</v>
      </c>
    </row>
    <row r="1076" spans="1:12" s="170" customFormat="1" ht="20.25" customHeight="1">
      <c r="A1076" s="192"/>
      <c r="B1076" s="191" t="s">
        <v>1217</v>
      </c>
      <c r="C1076" s="175">
        <v>0</v>
      </c>
      <c r="D1076" s="175"/>
      <c r="E1076" s="175"/>
      <c r="F1076" s="175"/>
      <c r="G1076" s="175"/>
      <c r="H1076" s="176">
        <f t="shared" si="28"/>
        <v>0</v>
      </c>
      <c r="I1076" s="176">
        <f t="shared" si="29"/>
        <v>0</v>
      </c>
      <c r="J1076" s="176">
        <f t="shared" si="30"/>
        <v>0</v>
      </c>
      <c r="K1076" s="176">
        <f t="shared" si="31"/>
        <v>0</v>
      </c>
      <c r="L1076" s="185">
        <v>2220504</v>
      </c>
    </row>
    <row r="1077" spans="1:12" s="170" customFormat="1" ht="20.25" customHeight="1">
      <c r="A1077" s="192"/>
      <c r="B1077" s="191" t="s">
        <v>1218</v>
      </c>
      <c r="C1077" s="175">
        <v>0</v>
      </c>
      <c r="D1077" s="175"/>
      <c r="E1077" s="175"/>
      <c r="F1077" s="175"/>
      <c r="G1077" s="175"/>
      <c r="H1077" s="176">
        <f t="shared" si="28"/>
        <v>0</v>
      </c>
      <c r="I1077" s="176">
        <f t="shared" si="29"/>
        <v>0</v>
      </c>
      <c r="J1077" s="176">
        <f t="shared" si="30"/>
        <v>0</v>
      </c>
      <c r="K1077" s="176">
        <f t="shared" si="31"/>
        <v>0</v>
      </c>
      <c r="L1077" s="185">
        <v>2220505</v>
      </c>
    </row>
    <row r="1078" spans="1:12" s="170" customFormat="1" ht="20.25" customHeight="1">
      <c r="A1078" s="192"/>
      <c r="B1078" s="191" t="s">
        <v>1219</v>
      </c>
      <c r="C1078" s="175">
        <v>0</v>
      </c>
      <c r="D1078" s="175"/>
      <c r="E1078" s="175"/>
      <c r="F1078" s="175"/>
      <c r="G1078" s="175"/>
      <c r="H1078" s="176">
        <f t="shared" si="28"/>
        <v>0</v>
      </c>
      <c r="I1078" s="176">
        <f t="shared" si="29"/>
        <v>0</v>
      </c>
      <c r="J1078" s="176">
        <f t="shared" si="30"/>
        <v>0</v>
      </c>
      <c r="K1078" s="176">
        <f t="shared" si="31"/>
        <v>0</v>
      </c>
      <c r="L1078" s="185">
        <v>2220506</v>
      </c>
    </row>
    <row r="1079" spans="1:12" s="170" customFormat="1" ht="20.25" customHeight="1">
      <c r="A1079" s="192"/>
      <c r="B1079" s="191" t="s">
        <v>1220</v>
      </c>
      <c r="C1079" s="175">
        <v>0</v>
      </c>
      <c r="D1079" s="175"/>
      <c r="E1079" s="175"/>
      <c r="F1079" s="175"/>
      <c r="G1079" s="175"/>
      <c r="H1079" s="176">
        <f t="shared" si="28"/>
        <v>0</v>
      </c>
      <c r="I1079" s="176">
        <f t="shared" si="29"/>
        <v>0</v>
      </c>
      <c r="J1079" s="176">
        <f t="shared" si="30"/>
        <v>0</v>
      </c>
      <c r="K1079" s="176">
        <f t="shared" si="31"/>
        <v>0</v>
      </c>
      <c r="L1079" s="185">
        <v>2220507</v>
      </c>
    </row>
    <row r="1080" spans="1:12" s="170" customFormat="1" ht="20.25" customHeight="1">
      <c r="A1080" s="192"/>
      <c r="B1080" s="191" t="s">
        <v>1221</v>
      </c>
      <c r="C1080" s="175">
        <v>0</v>
      </c>
      <c r="D1080" s="175"/>
      <c r="E1080" s="175"/>
      <c r="F1080" s="175"/>
      <c r="G1080" s="175"/>
      <c r="H1080" s="176">
        <f t="shared" si="28"/>
        <v>0</v>
      </c>
      <c r="I1080" s="176">
        <f t="shared" si="29"/>
        <v>0</v>
      </c>
      <c r="J1080" s="176">
        <f t="shared" si="30"/>
        <v>0</v>
      </c>
      <c r="K1080" s="176">
        <f t="shared" si="31"/>
        <v>0</v>
      </c>
      <c r="L1080" s="185">
        <v>2220508</v>
      </c>
    </row>
    <row r="1081" spans="1:12" s="170" customFormat="1" ht="20.25" customHeight="1">
      <c r="A1081" s="192"/>
      <c r="B1081" s="191" t="s">
        <v>1222</v>
      </c>
      <c r="C1081" s="175">
        <v>0</v>
      </c>
      <c r="D1081" s="175"/>
      <c r="E1081" s="175"/>
      <c r="F1081" s="175"/>
      <c r="G1081" s="175"/>
      <c r="H1081" s="176">
        <f t="shared" si="28"/>
        <v>0</v>
      </c>
      <c r="I1081" s="176">
        <f t="shared" si="29"/>
        <v>0</v>
      </c>
      <c r="J1081" s="176">
        <f t="shared" si="30"/>
        <v>0</v>
      </c>
      <c r="K1081" s="176">
        <f t="shared" si="31"/>
        <v>0</v>
      </c>
      <c r="L1081" s="185">
        <v>2220509</v>
      </c>
    </row>
    <row r="1082" spans="1:12" s="170" customFormat="1" ht="20.25" customHeight="1">
      <c r="A1082" s="192"/>
      <c r="B1082" s="191" t="s">
        <v>1223</v>
      </c>
      <c r="C1082" s="175">
        <v>0</v>
      </c>
      <c r="D1082" s="175"/>
      <c r="E1082" s="175"/>
      <c r="F1082" s="175"/>
      <c r="G1082" s="175"/>
      <c r="H1082" s="176">
        <f t="shared" si="28"/>
        <v>0</v>
      </c>
      <c r="I1082" s="176">
        <f t="shared" si="29"/>
        <v>0</v>
      </c>
      <c r="J1082" s="176">
        <f t="shared" si="30"/>
        <v>0</v>
      </c>
      <c r="K1082" s="176">
        <f t="shared" si="31"/>
        <v>0</v>
      </c>
      <c r="L1082" s="185">
        <v>2220510</v>
      </c>
    </row>
    <row r="1083" spans="1:12" s="170" customFormat="1" ht="20.25" customHeight="1">
      <c r="A1083" s="192"/>
      <c r="B1083" s="191" t="s">
        <v>1224</v>
      </c>
      <c r="C1083" s="175">
        <v>0</v>
      </c>
      <c r="D1083" s="175"/>
      <c r="E1083" s="175"/>
      <c r="F1083" s="175"/>
      <c r="G1083" s="175"/>
      <c r="H1083" s="176">
        <f t="shared" si="28"/>
        <v>0</v>
      </c>
      <c r="I1083" s="176">
        <f t="shared" si="29"/>
        <v>0</v>
      </c>
      <c r="J1083" s="176">
        <f t="shared" si="30"/>
        <v>0</v>
      </c>
      <c r="K1083" s="176">
        <f t="shared" si="31"/>
        <v>0</v>
      </c>
      <c r="L1083" s="185">
        <v>2220511</v>
      </c>
    </row>
    <row r="1084" spans="1:12" s="170" customFormat="1" ht="20.25" customHeight="1">
      <c r="A1084" s="192"/>
      <c r="B1084" s="191" t="s">
        <v>1225</v>
      </c>
      <c r="C1084" s="175">
        <v>0</v>
      </c>
      <c r="D1084" s="175"/>
      <c r="E1084" s="175"/>
      <c r="F1084" s="175"/>
      <c r="G1084" s="175"/>
      <c r="H1084" s="176">
        <f t="shared" si="28"/>
        <v>0</v>
      </c>
      <c r="I1084" s="176">
        <f t="shared" si="29"/>
        <v>0</v>
      </c>
      <c r="J1084" s="176">
        <f t="shared" si="30"/>
        <v>0</v>
      </c>
      <c r="K1084" s="176">
        <f t="shared" si="31"/>
        <v>0</v>
      </c>
      <c r="L1084" s="185">
        <v>2220599</v>
      </c>
    </row>
    <row r="1085" spans="1:12" s="170" customFormat="1" ht="20.25" customHeight="1">
      <c r="A1085" s="190" t="s">
        <v>1226</v>
      </c>
      <c r="B1085" s="191" t="s">
        <v>328</v>
      </c>
      <c r="C1085" s="175">
        <v>0</v>
      </c>
      <c r="D1085" s="175">
        <v>1230</v>
      </c>
      <c r="E1085" s="175"/>
      <c r="F1085" s="175">
        <v>1194</v>
      </c>
      <c r="G1085" s="175">
        <v>1572</v>
      </c>
      <c r="H1085" s="176">
        <f t="shared" si="28"/>
        <v>0</v>
      </c>
      <c r="I1085" s="176">
        <f t="shared" si="29"/>
        <v>1.2780487804878049</v>
      </c>
      <c r="J1085" s="176">
        <f t="shared" si="30"/>
        <v>0</v>
      </c>
      <c r="K1085" s="176">
        <f t="shared" si="31"/>
        <v>1.3165829145728642</v>
      </c>
      <c r="L1085" s="185">
        <v>224</v>
      </c>
    </row>
    <row r="1086" spans="1:12" s="170" customFormat="1" ht="20.25" customHeight="1">
      <c r="A1086" s="192"/>
      <c r="B1086" s="191" t="s">
        <v>1227</v>
      </c>
      <c r="C1086" s="175">
        <v>0</v>
      </c>
      <c r="D1086" s="175">
        <v>581</v>
      </c>
      <c r="E1086" s="175"/>
      <c r="F1086" s="175">
        <v>332</v>
      </c>
      <c r="G1086" s="175">
        <v>503</v>
      </c>
      <c r="H1086" s="176">
        <f t="shared" si="28"/>
        <v>0</v>
      </c>
      <c r="I1086" s="176">
        <f t="shared" si="29"/>
        <v>0.86574870912220314</v>
      </c>
      <c r="J1086" s="176">
        <f t="shared" si="30"/>
        <v>0</v>
      </c>
      <c r="K1086" s="176">
        <f t="shared" si="31"/>
        <v>1.5150602409638554</v>
      </c>
      <c r="L1086" s="185">
        <v>22401</v>
      </c>
    </row>
    <row r="1087" spans="1:12" s="170" customFormat="1" ht="20.25" customHeight="1">
      <c r="A1087" s="192"/>
      <c r="B1087" s="191" t="s">
        <v>362</v>
      </c>
      <c r="C1087" s="175">
        <v>0</v>
      </c>
      <c r="D1087" s="175">
        <v>277</v>
      </c>
      <c r="E1087" s="175"/>
      <c r="F1087" s="175">
        <v>247</v>
      </c>
      <c r="G1087" s="175">
        <v>290</v>
      </c>
      <c r="H1087" s="176">
        <f t="shared" si="28"/>
        <v>0</v>
      </c>
      <c r="I1087" s="176">
        <f t="shared" si="29"/>
        <v>1.0469314079422383</v>
      </c>
      <c r="J1087" s="176">
        <f t="shared" si="30"/>
        <v>0</v>
      </c>
      <c r="K1087" s="176">
        <f t="shared" si="31"/>
        <v>1.1740890688259109</v>
      </c>
      <c r="L1087" s="185">
        <v>2240101</v>
      </c>
    </row>
    <row r="1088" spans="1:12" s="170" customFormat="1" ht="20.25" customHeight="1">
      <c r="A1088" s="192"/>
      <c r="B1088" s="191" t="s">
        <v>363</v>
      </c>
      <c r="C1088" s="175">
        <v>0</v>
      </c>
      <c r="D1088" s="175">
        <v>53</v>
      </c>
      <c r="E1088" s="175"/>
      <c r="F1088" s="175">
        <v>37</v>
      </c>
      <c r="G1088" s="175">
        <v>16</v>
      </c>
      <c r="H1088" s="176">
        <f t="shared" si="28"/>
        <v>0</v>
      </c>
      <c r="I1088" s="176">
        <f t="shared" si="29"/>
        <v>0.30188679245283018</v>
      </c>
      <c r="J1088" s="176">
        <f t="shared" si="30"/>
        <v>0</v>
      </c>
      <c r="K1088" s="176">
        <f t="shared" si="31"/>
        <v>0.43243243243243246</v>
      </c>
      <c r="L1088" s="185">
        <v>2240102</v>
      </c>
    </row>
    <row r="1089" spans="1:12" s="170" customFormat="1" ht="20.25" customHeight="1">
      <c r="A1089" s="192"/>
      <c r="B1089" s="191" t="s">
        <v>364</v>
      </c>
      <c r="C1089" s="175">
        <v>0</v>
      </c>
      <c r="D1089" s="175">
        <v>0</v>
      </c>
      <c r="E1089" s="175"/>
      <c r="F1089" s="175">
        <v>0</v>
      </c>
      <c r="G1089" s="175">
        <v>0</v>
      </c>
      <c r="H1089" s="176">
        <f t="shared" si="28"/>
        <v>0</v>
      </c>
      <c r="I1089" s="176">
        <f t="shared" si="29"/>
        <v>0</v>
      </c>
      <c r="J1089" s="176">
        <f t="shared" si="30"/>
        <v>0</v>
      </c>
      <c r="K1089" s="176">
        <f t="shared" si="31"/>
        <v>0</v>
      </c>
      <c r="L1089" s="185">
        <v>2240103</v>
      </c>
    </row>
    <row r="1090" spans="1:12" s="170" customFormat="1" ht="20.25" customHeight="1">
      <c r="A1090" s="192"/>
      <c r="B1090" s="191" t="s">
        <v>1228</v>
      </c>
      <c r="C1090" s="175">
        <v>0</v>
      </c>
      <c r="D1090" s="175">
        <v>220</v>
      </c>
      <c r="E1090" s="175"/>
      <c r="F1090" s="175">
        <v>17</v>
      </c>
      <c r="G1090" s="175">
        <v>18</v>
      </c>
      <c r="H1090" s="176">
        <f t="shared" si="28"/>
        <v>0</v>
      </c>
      <c r="I1090" s="176">
        <f t="shared" si="29"/>
        <v>8.1818181818181818E-2</v>
      </c>
      <c r="J1090" s="176">
        <f t="shared" si="30"/>
        <v>0</v>
      </c>
      <c r="K1090" s="176">
        <f t="shared" si="31"/>
        <v>1.0588235294117647</v>
      </c>
      <c r="L1090" s="185">
        <v>2240104</v>
      </c>
    </row>
    <row r="1091" spans="1:12" s="170" customFormat="1" ht="20.25" customHeight="1">
      <c r="A1091" s="192"/>
      <c r="B1091" s="191" t="s">
        <v>1229</v>
      </c>
      <c r="C1091" s="175">
        <v>0</v>
      </c>
      <c r="D1091" s="175">
        <v>0</v>
      </c>
      <c r="E1091" s="175"/>
      <c r="F1091" s="175">
        <v>0</v>
      </c>
      <c r="G1091" s="175">
        <v>0</v>
      </c>
      <c r="H1091" s="176">
        <f t="shared" si="28"/>
        <v>0</v>
      </c>
      <c r="I1091" s="176">
        <f t="shared" si="29"/>
        <v>0</v>
      </c>
      <c r="J1091" s="176">
        <f t="shared" si="30"/>
        <v>0</v>
      </c>
      <c r="K1091" s="176">
        <f t="shared" si="31"/>
        <v>0</v>
      </c>
      <c r="L1091" s="185">
        <v>2240105</v>
      </c>
    </row>
    <row r="1092" spans="1:12" s="170" customFormat="1" ht="20.25" customHeight="1">
      <c r="A1092" s="192"/>
      <c r="B1092" s="191" t="s">
        <v>1230</v>
      </c>
      <c r="C1092" s="175">
        <v>0</v>
      </c>
      <c r="D1092" s="175">
        <v>31</v>
      </c>
      <c r="E1092" s="175"/>
      <c r="F1092" s="175">
        <v>31</v>
      </c>
      <c r="G1092" s="175">
        <v>14</v>
      </c>
      <c r="H1092" s="176">
        <f t="shared" si="28"/>
        <v>0</v>
      </c>
      <c r="I1092" s="176">
        <f t="shared" si="29"/>
        <v>0.45161290322580644</v>
      </c>
      <c r="J1092" s="176">
        <f t="shared" si="30"/>
        <v>0</v>
      </c>
      <c r="K1092" s="176">
        <f t="shared" si="31"/>
        <v>0.45161290322580644</v>
      </c>
      <c r="L1092" s="185">
        <v>2240106</v>
      </c>
    </row>
    <row r="1093" spans="1:12" s="170" customFormat="1" ht="20.25" customHeight="1">
      <c r="A1093" s="192"/>
      <c r="B1093" s="191" t="s">
        <v>1231</v>
      </c>
      <c r="C1093" s="175">
        <v>0</v>
      </c>
      <c r="D1093" s="175">
        <v>0</v>
      </c>
      <c r="E1093" s="175"/>
      <c r="F1093" s="175">
        <v>0</v>
      </c>
      <c r="G1093" s="175">
        <v>150</v>
      </c>
      <c r="H1093" s="176">
        <f t="shared" si="28"/>
        <v>0</v>
      </c>
      <c r="I1093" s="176">
        <f t="shared" si="29"/>
        <v>0</v>
      </c>
      <c r="J1093" s="176">
        <f t="shared" si="30"/>
        <v>0</v>
      </c>
      <c r="K1093" s="176">
        <f t="shared" si="31"/>
        <v>0</v>
      </c>
      <c r="L1093" s="185">
        <v>2240108</v>
      </c>
    </row>
    <row r="1094" spans="1:12" s="170" customFormat="1" ht="20.25" customHeight="1">
      <c r="A1094" s="192"/>
      <c r="B1094" s="191" t="s">
        <v>1232</v>
      </c>
      <c r="C1094" s="175">
        <v>0</v>
      </c>
      <c r="D1094" s="175">
        <v>0</v>
      </c>
      <c r="E1094" s="175"/>
      <c r="F1094" s="175">
        <v>0</v>
      </c>
      <c r="G1094" s="175">
        <v>15</v>
      </c>
      <c r="H1094" s="176">
        <f t="shared" si="28"/>
        <v>0</v>
      </c>
      <c r="I1094" s="176">
        <f t="shared" si="29"/>
        <v>0</v>
      </c>
      <c r="J1094" s="176">
        <f t="shared" si="30"/>
        <v>0</v>
      </c>
      <c r="K1094" s="176">
        <f t="shared" si="31"/>
        <v>0</v>
      </c>
      <c r="L1094" s="185">
        <v>2240109</v>
      </c>
    </row>
    <row r="1095" spans="1:12" s="170" customFormat="1" ht="20.25" customHeight="1">
      <c r="A1095" s="192"/>
      <c r="B1095" s="191" t="s">
        <v>371</v>
      </c>
      <c r="C1095" s="175">
        <v>0</v>
      </c>
      <c r="D1095" s="175">
        <v>0</v>
      </c>
      <c r="E1095" s="175"/>
      <c r="F1095" s="175">
        <v>0</v>
      </c>
      <c r="G1095" s="175">
        <v>0</v>
      </c>
      <c r="H1095" s="176">
        <f t="shared" si="28"/>
        <v>0</v>
      </c>
      <c r="I1095" s="176">
        <f t="shared" si="29"/>
        <v>0</v>
      </c>
      <c r="J1095" s="176">
        <f t="shared" si="30"/>
        <v>0</v>
      </c>
      <c r="K1095" s="176">
        <f t="shared" si="31"/>
        <v>0</v>
      </c>
      <c r="L1095" s="185">
        <v>2240150</v>
      </c>
    </row>
    <row r="1096" spans="1:12" s="170" customFormat="1" ht="20.25" customHeight="1">
      <c r="A1096" s="192"/>
      <c r="B1096" s="191" t="s">
        <v>1233</v>
      </c>
      <c r="C1096" s="175">
        <v>0</v>
      </c>
      <c r="D1096" s="175">
        <v>0</v>
      </c>
      <c r="E1096" s="175"/>
      <c r="F1096" s="175">
        <v>0</v>
      </c>
      <c r="G1096" s="175">
        <v>0</v>
      </c>
      <c r="H1096" s="176">
        <f t="shared" si="28"/>
        <v>0</v>
      </c>
      <c r="I1096" s="176">
        <f t="shared" si="29"/>
        <v>0</v>
      </c>
      <c r="J1096" s="176">
        <f t="shared" si="30"/>
        <v>0</v>
      </c>
      <c r="K1096" s="176">
        <f t="shared" si="31"/>
        <v>0</v>
      </c>
      <c r="L1096" s="185">
        <v>2240199</v>
      </c>
    </row>
    <row r="1097" spans="1:12" s="170" customFormat="1" ht="20.25" customHeight="1">
      <c r="A1097" s="192"/>
      <c r="B1097" s="191" t="s">
        <v>1234</v>
      </c>
      <c r="C1097" s="175">
        <v>0</v>
      </c>
      <c r="D1097" s="175">
        <v>320</v>
      </c>
      <c r="E1097" s="175"/>
      <c r="F1097" s="175">
        <v>606</v>
      </c>
      <c r="G1097" s="175">
        <v>320</v>
      </c>
      <c r="H1097" s="176">
        <f t="shared" si="28"/>
        <v>0</v>
      </c>
      <c r="I1097" s="176">
        <f t="shared" si="29"/>
        <v>1</v>
      </c>
      <c r="J1097" s="176">
        <f t="shared" si="30"/>
        <v>0</v>
      </c>
      <c r="K1097" s="176">
        <f t="shared" si="31"/>
        <v>0.528052805280528</v>
      </c>
      <c r="L1097" s="185">
        <v>22402</v>
      </c>
    </row>
    <row r="1098" spans="1:12" s="170" customFormat="1" ht="20.25" customHeight="1">
      <c r="A1098" s="192"/>
      <c r="B1098" s="191" t="s">
        <v>362</v>
      </c>
      <c r="C1098" s="175">
        <v>0</v>
      </c>
      <c r="D1098" s="175">
        <v>158</v>
      </c>
      <c r="E1098" s="175"/>
      <c r="F1098" s="175">
        <v>244</v>
      </c>
      <c r="G1098" s="175">
        <v>320</v>
      </c>
      <c r="H1098" s="176">
        <f t="shared" si="28"/>
        <v>0</v>
      </c>
      <c r="I1098" s="176">
        <f t="shared" si="29"/>
        <v>2.0253164556962027</v>
      </c>
      <c r="J1098" s="176">
        <f t="shared" si="30"/>
        <v>0</v>
      </c>
      <c r="K1098" s="176">
        <f t="shared" si="31"/>
        <v>1.3114754098360655</v>
      </c>
      <c r="L1098" s="185">
        <v>2240201</v>
      </c>
    </row>
    <row r="1099" spans="1:12" s="170" customFormat="1" ht="20.25" customHeight="1">
      <c r="A1099" s="192"/>
      <c r="B1099" s="191" t="s">
        <v>363</v>
      </c>
      <c r="C1099" s="175">
        <v>0</v>
      </c>
      <c r="D1099" s="175">
        <v>162</v>
      </c>
      <c r="E1099" s="175"/>
      <c r="F1099" s="175">
        <v>362</v>
      </c>
      <c r="G1099" s="175">
        <v>0</v>
      </c>
      <c r="H1099" s="176">
        <f t="shared" si="28"/>
        <v>0</v>
      </c>
      <c r="I1099" s="176">
        <f t="shared" si="29"/>
        <v>0</v>
      </c>
      <c r="J1099" s="176">
        <f t="shared" si="30"/>
        <v>0</v>
      </c>
      <c r="K1099" s="176">
        <f t="shared" si="31"/>
        <v>0</v>
      </c>
      <c r="L1099" s="185">
        <v>2240202</v>
      </c>
    </row>
    <row r="1100" spans="1:12" s="170" customFormat="1" ht="20.25" customHeight="1">
      <c r="A1100" s="192"/>
      <c r="B1100" s="191" t="s">
        <v>364</v>
      </c>
      <c r="C1100" s="175">
        <v>0</v>
      </c>
      <c r="D1100" s="175"/>
      <c r="E1100" s="175"/>
      <c r="F1100" s="175">
        <v>0</v>
      </c>
      <c r="G1100" s="175">
        <v>0</v>
      </c>
      <c r="H1100" s="176">
        <f t="shared" si="28"/>
        <v>0</v>
      </c>
      <c r="I1100" s="176">
        <f t="shared" si="29"/>
        <v>0</v>
      </c>
      <c r="J1100" s="176">
        <f t="shared" si="30"/>
        <v>0</v>
      </c>
      <c r="K1100" s="176">
        <f t="shared" si="31"/>
        <v>0</v>
      </c>
      <c r="L1100" s="185">
        <v>2240203</v>
      </c>
    </row>
    <row r="1101" spans="1:12" s="170" customFormat="1" ht="20.25" customHeight="1">
      <c r="A1101" s="192"/>
      <c r="B1101" s="191" t="s">
        <v>1235</v>
      </c>
      <c r="C1101" s="175">
        <v>0</v>
      </c>
      <c r="D1101" s="175"/>
      <c r="E1101" s="175"/>
      <c r="F1101" s="175">
        <v>0</v>
      </c>
      <c r="G1101" s="175">
        <v>0</v>
      </c>
      <c r="H1101" s="176">
        <f t="shared" si="28"/>
        <v>0</v>
      </c>
      <c r="I1101" s="176">
        <f t="shared" si="29"/>
        <v>0</v>
      </c>
      <c r="J1101" s="176">
        <f t="shared" si="30"/>
        <v>0</v>
      </c>
      <c r="K1101" s="176">
        <f t="shared" si="31"/>
        <v>0</v>
      </c>
      <c r="L1101" s="185">
        <v>2240204</v>
      </c>
    </row>
    <row r="1102" spans="1:12" s="170" customFormat="1" ht="20.25" customHeight="1">
      <c r="A1102" s="192"/>
      <c r="B1102" s="191" t="s">
        <v>371</v>
      </c>
      <c r="C1102" s="175">
        <v>0</v>
      </c>
      <c r="D1102" s="175"/>
      <c r="E1102" s="175"/>
      <c r="F1102" s="175">
        <v>0</v>
      </c>
      <c r="G1102" s="175">
        <v>0</v>
      </c>
      <c r="H1102" s="176">
        <f t="shared" si="28"/>
        <v>0</v>
      </c>
      <c r="I1102" s="176">
        <f t="shared" si="29"/>
        <v>0</v>
      </c>
      <c r="J1102" s="176">
        <f t="shared" si="30"/>
        <v>0</v>
      </c>
      <c r="K1102" s="176">
        <f t="shared" si="31"/>
        <v>0</v>
      </c>
      <c r="L1102" s="185">
        <v>2240250</v>
      </c>
    </row>
    <row r="1103" spans="1:12" s="170" customFormat="1" ht="20.25" customHeight="1">
      <c r="A1103" s="192"/>
      <c r="B1103" s="191" t="s">
        <v>1236</v>
      </c>
      <c r="C1103" s="175">
        <v>0</v>
      </c>
      <c r="D1103" s="175"/>
      <c r="E1103" s="175"/>
      <c r="F1103" s="175"/>
      <c r="G1103" s="175">
        <v>0</v>
      </c>
      <c r="H1103" s="176">
        <f t="shared" si="28"/>
        <v>0</v>
      </c>
      <c r="I1103" s="176">
        <f t="shared" si="29"/>
        <v>0</v>
      </c>
      <c r="J1103" s="176">
        <f t="shared" si="30"/>
        <v>0</v>
      </c>
      <c r="K1103" s="176">
        <f t="shared" si="31"/>
        <v>0</v>
      </c>
      <c r="L1103" s="185">
        <v>2240299</v>
      </c>
    </row>
    <row r="1104" spans="1:12" s="170" customFormat="1" ht="20.25" customHeight="1">
      <c r="A1104" s="192"/>
      <c r="B1104" s="191" t="s">
        <v>1237</v>
      </c>
      <c r="C1104" s="175">
        <v>0</v>
      </c>
      <c r="D1104" s="175"/>
      <c r="E1104" s="175"/>
      <c r="F1104" s="175"/>
      <c r="G1104" s="175"/>
      <c r="H1104" s="176">
        <f t="shared" si="28"/>
        <v>0</v>
      </c>
      <c r="I1104" s="176">
        <f t="shared" si="29"/>
        <v>0</v>
      </c>
      <c r="J1104" s="176">
        <f t="shared" si="30"/>
        <v>0</v>
      </c>
      <c r="K1104" s="176">
        <f t="shared" si="31"/>
        <v>0</v>
      </c>
      <c r="L1104" s="185">
        <v>22404</v>
      </c>
    </row>
    <row r="1105" spans="1:12" s="170" customFormat="1" ht="20.25" customHeight="1">
      <c r="A1105" s="192"/>
      <c r="B1105" s="191" t="s">
        <v>362</v>
      </c>
      <c r="C1105" s="175">
        <v>0</v>
      </c>
      <c r="D1105" s="175"/>
      <c r="E1105" s="175"/>
      <c r="F1105" s="175"/>
      <c r="G1105" s="175"/>
      <c r="H1105" s="176">
        <f t="shared" si="28"/>
        <v>0</v>
      </c>
      <c r="I1105" s="176">
        <f t="shared" si="29"/>
        <v>0</v>
      </c>
      <c r="J1105" s="176">
        <f t="shared" si="30"/>
        <v>0</v>
      </c>
      <c r="K1105" s="176">
        <f t="shared" si="31"/>
        <v>0</v>
      </c>
      <c r="L1105" s="185">
        <v>2240401</v>
      </c>
    </row>
    <row r="1106" spans="1:12" s="170" customFormat="1" ht="20.25" customHeight="1">
      <c r="A1106" s="192"/>
      <c r="B1106" s="191" t="s">
        <v>363</v>
      </c>
      <c r="C1106" s="175">
        <v>0</v>
      </c>
      <c r="D1106" s="175"/>
      <c r="E1106" s="175"/>
      <c r="F1106" s="175"/>
      <c r="G1106" s="175"/>
      <c r="H1106" s="176">
        <f t="shared" si="28"/>
        <v>0</v>
      </c>
      <c r="I1106" s="176">
        <f t="shared" si="29"/>
        <v>0</v>
      </c>
      <c r="J1106" s="176">
        <f t="shared" si="30"/>
        <v>0</v>
      </c>
      <c r="K1106" s="176">
        <f t="shared" si="31"/>
        <v>0</v>
      </c>
      <c r="L1106" s="185">
        <v>2240402</v>
      </c>
    </row>
    <row r="1107" spans="1:12" s="170" customFormat="1" ht="20.25" customHeight="1">
      <c r="A1107" s="192"/>
      <c r="B1107" s="191" t="s">
        <v>364</v>
      </c>
      <c r="C1107" s="175">
        <v>0</v>
      </c>
      <c r="D1107" s="175"/>
      <c r="E1107" s="175"/>
      <c r="F1107" s="175"/>
      <c r="G1107" s="175"/>
      <c r="H1107" s="176">
        <f t="shared" si="28"/>
        <v>0</v>
      </c>
      <c r="I1107" s="176">
        <f t="shared" si="29"/>
        <v>0</v>
      </c>
      <c r="J1107" s="176">
        <f t="shared" si="30"/>
        <v>0</v>
      </c>
      <c r="K1107" s="176">
        <f t="shared" si="31"/>
        <v>0</v>
      </c>
      <c r="L1107" s="185">
        <v>2240403</v>
      </c>
    </row>
    <row r="1108" spans="1:12" s="170" customFormat="1" ht="20.25" customHeight="1">
      <c r="A1108" s="192"/>
      <c r="B1108" s="191" t="s">
        <v>1238</v>
      </c>
      <c r="C1108" s="175">
        <v>0</v>
      </c>
      <c r="D1108" s="175"/>
      <c r="E1108" s="175"/>
      <c r="F1108" s="175"/>
      <c r="G1108" s="175"/>
      <c r="H1108" s="176">
        <f t="shared" si="28"/>
        <v>0</v>
      </c>
      <c r="I1108" s="176">
        <f t="shared" si="29"/>
        <v>0</v>
      </c>
      <c r="J1108" s="176">
        <f t="shared" si="30"/>
        <v>0</v>
      </c>
      <c r="K1108" s="176">
        <f t="shared" si="31"/>
        <v>0</v>
      </c>
      <c r="L1108" s="185">
        <v>2240404</v>
      </c>
    </row>
    <row r="1109" spans="1:12" s="170" customFormat="1" ht="20.25" customHeight="1">
      <c r="A1109" s="192"/>
      <c r="B1109" s="191" t="s">
        <v>1239</v>
      </c>
      <c r="C1109" s="175">
        <v>0</v>
      </c>
      <c r="D1109" s="175"/>
      <c r="E1109" s="175"/>
      <c r="F1109" s="175"/>
      <c r="G1109" s="175"/>
      <c r="H1109" s="176">
        <f t="shared" si="28"/>
        <v>0</v>
      </c>
      <c r="I1109" s="176">
        <f t="shared" si="29"/>
        <v>0</v>
      </c>
      <c r="J1109" s="176">
        <f t="shared" si="30"/>
        <v>0</v>
      </c>
      <c r="K1109" s="176">
        <f t="shared" si="31"/>
        <v>0</v>
      </c>
      <c r="L1109" s="185">
        <v>2240405</v>
      </c>
    </row>
    <row r="1110" spans="1:12" s="170" customFormat="1" ht="20.25" customHeight="1">
      <c r="A1110" s="192"/>
      <c r="B1110" s="191" t="s">
        <v>371</v>
      </c>
      <c r="C1110" s="175">
        <v>0</v>
      </c>
      <c r="D1110" s="175"/>
      <c r="E1110" s="175"/>
      <c r="F1110" s="175"/>
      <c r="G1110" s="175"/>
      <c r="H1110" s="176">
        <f t="shared" si="28"/>
        <v>0</v>
      </c>
      <c r="I1110" s="176">
        <f t="shared" si="29"/>
        <v>0</v>
      </c>
      <c r="J1110" s="176">
        <f t="shared" si="30"/>
        <v>0</v>
      </c>
      <c r="K1110" s="176">
        <f t="shared" si="31"/>
        <v>0</v>
      </c>
      <c r="L1110" s="185">
        <v>2240450</v>
      </c>
    </row>
    <row r="1111" spans="1:12" s="170" customFormat="1" ht="20.25" customHeight="1">
      <c r="A1111" s="192"/>
      <c r="B1111" s="191" t="s">
        <v>1240</v>
      </c>
      <c r="C1111" s="175">
        <v>0</v>
      </c>
      <c r="D1111" s="175"/>
      <c r="E1111" s="175"/>
      <c r="F1111" s="175"/>
      <c r="G1111" s="175"/>
      <c r="H1111" s="176">
        <f t="shared" si="28"/>
        <v>0</v>
      </c>
      <c r="I1111" s="176">
        <f t="shared" si="29"/>
        <v>0</v>
      </c>
      <c r="J1111" s="176">
        <f t="shared" si="30"/>
        <v>0</v>
      </c>
      <c r="K1111" s="176">
        <f t="shared" si="31"/>
        <v>0</v>
      </c>
      <c r="L1111" s="185">
        <v>2240499</v>
      </c>
    </row>
    <row r="1112" spans="1:12" s="170" customFormat="1" ht="20.25" customHeight="1">
      <c r="A1112" s="192"/>
      <c r="B1112" s="191" t="s">
        <v>1241</v>
      </c>
      <c r="C1112" s="175">
        <v>0</v>
      </c>
      <c r="D1112" s="175">
        <v>59</v>
      </c>
      <c r="E1112" s="175"/>
      <c r="F1112" s="175">
        <v>66</v>
      </c>
      <c r="G1112" s="175">
        <v>61</v>
      </c>
      <c r="H1112" s="176">
        <f t="shared" si="28"/>
        <v>0</v>
      </c>
      <c r="I1112" s="176">
        <f t="shared" si="29"/>
        <v>1.0338983050847457</v>
      </c>
      <c r="J1112" s="176">
        <f t="shared" si="30"/>
        <v>0</v>
      </c>
      <c r="K1112" s="176">
        <f t="shared" si="31"/>
        <v>0.9242424242424242</v>
      </c>
      <c r="L1112" s="185">
        <v>22405</v>
      </c>
    </row>
    <row r="1113" spans="1:12" s="170" customFormat="1" ht="20.25" customHeight="1">
      <c r="A1113" s="192"/>
      <c r="B1113" s="191" t="s">
        <v>362</v>
      </c>
      <c r="C1113" s="175">
        <v>0</v>
      </c>
      <c r="D1113" s="175">
        <v>53</v>
      </c>
      <c r="E1113" s="175"/>
      <c r="F1113" s="175">
        <v>60</v>
      </c>
      <c r="G1113" s="175">
        <v>60</v>
      </c>
      <c r="H1113" s="176">
        <f t="shared" si="28"/>
        <v>0</v>
      </c>
      <c r="I1113" s="176">
        <f t="shared" si="29"/>
        <v>1.1320754716981132</v>
      </c>
      <c r="J1113" s="176">
        <f t="shared" si="30"/>
        <v>0</v>
      </c>
      <c r="K1113" s="176">
        <f t="shared" si="31"/>
        <v>1</v>
      </c>
      <c r="L1113" s="185">
        <v>2240501</v>
      </c>
    </row>
    <row r="1114" spans="1:12" s="170" customFormat="1" ht="20.25" customHeight="1">
      <c r="A1114" s="192"/>
      <c r="B1114" s="191" t="s">
        <v>363</v>
      </c>
      <c r="C1114" s="175">
        <v>0</v>
      </c>
      <c r="D1114" s="175">
        <v>5</v>
      </c>
      <c r="E1114" s="175"/>
      <c r="F1114" s="175">
        <v>5</v>
      </c>
      <c r="G1114" s="175">
        <v>0</v>
      </c>
      <c r="H1114" s="176">
        <f t="shared" si="28"/>
        <v>0</v>
      </c>
      <c r="I1114" s="176">
        <f t="shared" si="29"/>
        <v>0</v>
      </c>
      <c r="J1114" s="176">
        <f t="shared" si="30"/>
        <v>0</v>
      </c>
      <c r="K1114" s="176">
        <f t="shared" si="31"/>
        <v>0</v>
      </c>
      <c r="L1114" s="185">
        <v>2240502</v>
      </c>
    </row>
    <row r="1115" spans="1:12" s="170" customFormat="1" ht="20.25" customHeight="1">
      <c r="A1115" s="192"/>
      <c r="B1115" s="191" t="s">
        <v>364</v>
      </c>
      <c r="C1115" s="175">
        <v>0</v>
      </c>
      <c r="D1115" s="175">
        <v>0</v>
      </c>
      <c r="E1115" s="175"/>
      <c r="F1115" s="175">
        <v>0</v>
      </c>
      <c r="G1115" s="175">
        <v>0</v>
      </c>
      <c r="H1115" s="176">
        <f t="shared" si="28"/>
        <v>0</v>
      </c>
      <c r="I1115" s="176">
        <f t="shared" si="29"/>
        <v>0</v>
      </c>
      <c r="J1115" s="176">
        <f t="shared" si="30"/>
        <v>0</v>
      </c>
      <c r="K1115" s="176">
        <f t="shared" si="31"/>
        <v>0</v>
      </c>
      <c r="L1115" s="185">
        <v>2240503</v>
      </c>
    </row>
    <row r="1116" spans="1:12" s="170" customFormat="1" ht="20.25" customHeight="1">
      <c r="A1116" s="192"/>
      <c r="B1116" s="191" t="s">
        <v>1242</v>
      </c>
      <c r="C1116" s="175">
        <v>0</v>
      </c>
      <c r="D1116" s="175">
        <v>0</v>
      </c>
      <c r="E1116" s="175"/>
      <c r="F1116" s="175">
        <v>0</v>
      </c>
      <c r="G1116" s="175">
        <v>0</v>
      </c>
      <c r="H1116" s="176">
        <f t="shared" si="28"/>
        <v>0</v>
      </c>
      <c r="I1116" s="176">
        <f t="shared" si="29"/>
        <v>0</v>
      </c>
      <c r="J1116" s="176">
        <f t="shared" si="30"/>
        <v>0</v>
      </c>
      <c r="K1116" s="176">
        <f t="shared" si="31"/>
        <v>0</v>
      </c>
      <c r="L1116" s="185">
        <v>2240504</v>
      </c>
    </row>
    <row r="1117" spans="1:12" s="170" customFormat="1" ht="20.25" customHeight="1">
      <c r="A1117" s="192"/>
      <c r="B1117" s="191" t="s">
        <v>1243</v>
      </c>
      <c r="C1117" s="175">
        <v>0</v>
      </c>
      <c r="D1117" s="175">
        <v>1</v>
      </c>
      <c r="E1117" s="175"/>
      <c r="F1117" s="175">
        <v>1</v>
      </c>
      <c r="G1117" s="175">
        <v>1</v>
      </c>
      <c r="H1117" s="176">
        <f t="shared" si="28"/>
        <v>0</v>
      </c>
      <c r="I1117" s="176">
        <f t="shared" si="29"/>
        <v>1</v>
      </c>
      <c r="J1117" s="176">
        <f t="shared" si="30"/>
        <v>0</v>
      </c>
      <c r="K1117" s="176">
        <f t="shared" si="31"/>
        <v>1</v>
      </c>
      <c r="L1117" s="185">
        <v>2240505</v>
      </c>
    </row>
    <row r="1118" spans="1:12" s="170" customFormat="1" ht="20.25" customHeight="1">
      <c r="A1118" s="192"/>
      <c r="B1118" s="191" t="s">
        <v>1244</v>
      </c>
      <c r="C1118" s="175">
        <v>0</v>
      </c>
      <c r="D1118" s="175">
        <v>0</v>
      </c>
      <c r="E1118" s="175"/>
      <c r="F1118" s="175">
        <v>0</v>
      </c>
      <c r="G1118" s="175">
        <v>0</v>
      </c>
      <c r="H1118" s="176">
        <f t="shared" si="28"/>
        <v>0</v>
      </c>
      <c r="I1118" s="176">
        <f t="shared" si="29"/>
        <v>0</v>
      </c>
      <c r="J1118" s="176">
        <f t="shared" si="30"/>
        <v>0</v>
      </c>
      <c r="K1118" s="176">
        <f t="shared" si="31"/>
        <v>0</v>
      </c>
      <c r="L1118" s="185">
        <v>2240506</v>
      </c>
    </row>
    <row r="1119" spans="1:12" s="170" customFormat="1" ht="20.25" customHeight="1">
      <c r="A1119" s="192"/>
      <c r="B1119" s="191" t="s">
        <v>1245</v>
      </c>
      <c r="C1119" s="175">
        <v>0</v>
      </c>
      <c r="D1119" s="175">
        <v>0</v>
      </c>
      <c r="E1119" s="175"/>
      <c r="F1119" s="175">
        <v>0</v>
      </c>
      <c r="G1119" s="175">
        <v>0</v>
      </c>
      <c r="H1119" s="176">
        <f t="shared" si="28"/>
        <v>0</v>
      </c>
      <c r="I1119" s="176">
        <f t="shared" si="29"/>
        <v>0</v>
      </c>
      <c r="J1119" s="176">
        <f t="shared" si="30"/>
        <v>0</v>
      </c>
      <c r="K1119" s="176">
        <f t="shared" si="31"/>
        <v>0</v>
      </c>
      <c r="L1119" s="185">
        <v>2240507</v>
      </c>
    </row>
    <row r="1120" spans="1:12" s="170" customFormat="1" ht="20.25" customHeight="1">
      <c r="A1120" s="192"/>
      <c r="B1120" s="191" t="s">
        <v>1246</v>
      </c>
      <c r="C1120" s="175">
        <v>0</v>
      </c>
      <c r="D1120" s="175">
        <v>0</v>
      </c>
      <c r="E1120" s="175"/>
      <c r="F1120" s="175">
        <v>0</v>
      </c>
      <c r="G1120" s="175">
        <v>0</v>
      </c>
      <c r="H1120" s="176">
        <f t="shared" si="28"/>
        <v>0</v>
      </c>
      <c r="I1120" s="176">
        <f t="shared" si="29"/>
        <v>0</v>
      </c>
      <c r="J1120" s="176">
        <f t="shared" si="30"/>
        <v>0</v>
      </c>
      <c r="K1120" s="176">
        <f t="shared" si="31"/>
        <v>0</v>
      </c>
      <c r="L1120" s="185">
        <v>2240508</v>
      </c>
    </row>
    <row r="1121" spans="1:12" s="170" customFormat="1" ht="20.25" customHeight="1">
      <c r="A1121" s="192"/>
      <c r="B1121" s="191" t="s">
        <v>1247</v>
      </c>
      <c r="C1121" s="175">
        <v>0</v>
      </c>
      <c r="D1121" s="175">
        <v>0</v>
      </c>
      <c r="E1121" s="175"/>
      <c r="F1121" s="175">
        <v>0</v>
      </c>
      <c r="G1121" s="175">
        <v>0</v>
      </c>
      <c r="H1121" s="176">
        <f t="shared" si="28"/>
        <v>0</v>
      </c>
      <c r="I1121" s="176">
        <f t="shared" si="29"/>
        <v>0</v>
      </c>
      <c r="J1121" s="176">
        <f t="shared" si="30"/>
        <v>0</v>
      </c>
      <c r="K1121" s="176">
        <f t="shared" si="31"/>
        <v>0</v>
      </c>
      <c r="L1121" s="185">
        <v>2240509</v>
      </c>
    </row>
    <row r="1122" spans="1:12" s="170" customFormat="1" ht="20.25" customHeight="1">
      <c r="A1122" s="192"/>
      <c r="B1122" s="191" t="s">
        <v>1248</v>
      </c>
      <c r="C1122" s="175">
        <v>0</v>
      </c>
      <c r="D1122" s="175">
        <v>0</v>
      </c>
      <c r="E1122" s="175"/>
      <c r="F1122" s="175">
        <v>0</v>
      </c>
      <c r="G1122" s="175">
        <v>0</v>
      </c>
      <c r="H1122" s="176">
        <f t="shared" si="28"/>
        <v>0</v>
      </c>
      <c r="I1122" s="176">
        <f t="shared" si="29"/>
        <v>0</v>
      </c>
      <c r="J1122" s="176">
        <f t="shared" si="30"/>
        <v>0</v>
      </c>
      <c r="K1122" s="176">
        <f t="shared" si="31"/>
        <v>0</v>
      </c>
      <c r="L1122" s="185">
        <v>2240510</v>
      </c>
    </row>
    <row r="1123" spans="1:12" s="170" customFormat="1" ht="20.25" customHeight="1">
      <c r="A1123" s="192"/>
      <c r="B1123" s="191" t="s">
        <v>1249</v>
      </c>
      <c r="C1123" s="175">
        <v>0</v>
      </c>
      <c r="D1123" s="175">
        <v>0</v>
      </c>
      <c r="E1123" s="175"/>
      <c r="F1123" s="175">
        <v>0</v>
      </c>
      <c r="G1123" s="175">
        <v>0</v>
      </c>
      <c r="H1123" s="176">
        <f t="shared" si="28"/>
        <v>0</v>
      </c>
      <c r="I1123" s="176">
        <f t="shared" si="29"/>
        <v>0</v>
      </c>
      <c r="J1123" s="176">
        <f t="shared" si="30"/>
        <v>0</v>
      </c>
      <c r="K1123" s="176">
        <f t="shared" si="31"/>
        <v>0</v>
      </c>
      <c r="L1123" s="185">
        <v>2240550</v>
      </c>
    </row>
    <row r="1124" spans="1:12" s="170" customFormat="1" ht="20.25" customHeight="1">
      <c r="A1124" s="192"/>
      <c r="B1124" s="191" t="s">
        <v>1250</v>
      </c>
      <c r="C1124" s="175">
        <v>0</v>
      </c>
      <c r="D1124" s="175">
        <v>0</v>
      </c>
      <c r="E1124" s="175"/>
      <c r="F1124" s="175">
        <v>0</v>
      </c>
      <c r="G1124" s="175">
        <v>0</v>
      </c>
      <c r="H1124" s="176">
        <f t="shared" si="28"/>
        <v>0</v>
      </c>
      <c r="I1124" s="176">
        <f t="shared" si="29"/>
        <v>0</v>
      </c>
      <c r="J1124" s="176">
        <f t="shared" si="30"/>
        <v>0</v>
      </c>
      <c r="K1124" s="176">
        <f t="shared" si="31"/>
        <v>0</v>
      </c>
      <c r="L1124" s="185">
        <v>2240599</v>
      </c>
    </row>
    <row r="1125" spans="1:12" s="170" customFormat="1" ht="20.25" customHeight="1">
      <c r="A1125" s="192"/>
      <c r="B1125" s="191" t="s">
        <v>1251</v>
      </c>
      <c r="C1125" s="175">
        <v>0</v>
      </c>
      <c r="D1125" s="175">
        <v>270</v>
      </c>
      <c r="E1125" s="175"/>
      <c r="F1125" s="175">
        <v>54</v>
      </c>
      <c r="G1125" s="175">
        <v>179</v>
      </c>
      <c r="H1125" s="176">
        <f t="shared" si="28"/>
        <v>0</v>
      </c>
      <c r="I1125" s="176">
        <f t="shared" si="29"/>
        <v>0.66296296296296298</v>
      </c>
      <c r="J1125" s="176">
        <f t="shared" si="30"/>
        <v>0</v>
      </c>
      <c r="K1125" s="176">
        <f t="shared" si="31"/>
        <v>3.3148148148148149</v>
      </c>
      <c r="L1125" s="185">
        <v>22406</v>
      </c>
    </row>
    <row r="1126" spans="1:12" s="170" customFormat="1" ht="20.25" customHeight="1">
      <c r="A1126" s="192"/>
      <c r="B1126" s="191" t="s">
        <v>1252</v>
      </c>
      <c r="C1126" s="175">
        <v>0</v>
      </c>
      <c r="D1126" s="175">
        <v>249</v>
      </c>
      <c r="E1126" s="175"/>
      <c r="F1126" s="175">
        <v>33</v>
      </c>
      <c r="G1126" s="175">
        <v>165</v>
      </c>
      <c r="H1126" s="176">
        <f t="shared" si="28"/>
        <v>0</v>
      </c>
      <c r="I1126" s="176">
        <f t="shared" si="29"/>
        <v>0.66265060240963858</v>
      </c>
      <c r="J1126" s="176">
        <f t="shared" si="30"/>
        <v>0</v>
      </c>
      <c r="K1126" s="176">
        <f t="shared" si="31"/>
        <v>5</v>
      </c>
      <c r="L1126" s="185">
        <v>2240601</v>
      </c>
    </row>
    <row r="1127" spans="1:12" s="170" customFormat="1" ht="20.25" customHeight="1">
      <c r="A1127" s="192"/>
      <c r="B1127" s="191" t="s">
        <v>1253</v>
      </c>
      <c r="C1127" s="175">
        <v>0</v>
      </c>
      <c r="D1127" s="175">
        <v>0</v>
      </c>
      <c r="E1127" s="175"/>
      <c r="F1127" s="175">
        <v>0</v>
      </c>
      <c r="G1127" s="175">
        <v>14</v>
      </c>
      <c r="H1127" s="176">
        <f t="shared" si="28"/>
        <v>0</v>
      </c>
      <c r="I1127" s="176">
        <f t="shared" si="29"/>
        <v>0</v>
      </c>
      <c r="J1127" s="176">
        <f t="shared" si="30"/>
        <v>0</v>
      </c>
      <c r="K1127" s="176">
        <f t="shared" si="31"/>
        <v>0</v>
      </c>
      <c r="L1127" s="185">
        <v>2240602</v>
      </c>
    </row>
    <row r="1128" spans="1:12" s="170" customFormat="1" ht="20.25" customHeight="1">
      <c r="A1128" s="192"/>
      <c r="B1128" s="191" t="s">
        <v>1254</v>
      </c>
      <c r="C1128" s="175">
        <v>0</v>
      </c>
      <c r="D1128" s="175">
        <v>21</v>
      </c>
      <c r="E1128" s="175"/>
      <c r="F1128" s="175">
        <v>21</v>
      </c>
      <c r="G1128" s="175">
        <v>0</v>
      </c>
      <c r="H1128" s="176">
        <f t="shared" si="28"/>
        <v>0</v>
      </c>
      <c r="I1128" s="176">
        <f t="shared" si="29"/>
        <v>0</v>
      </c>
      <c r="J1128" s="176">
        <f t="shared" si="30"/>
        <v>0</v>
      </c>
      <c r="K1128" s="176">
        <f t="shared" si="31"/>
        <v>0</v>
      </c>
      <c r="L1128" s="185">
        <v>2240699</v>
      </c>
    </row>
    <row r="1129" spans="1:12" s="170" customFormat="1" ht="20.25" customHeight="1">
      <c r="A1129" s="192"/>
      <c r="B1129" s="191" t="s">
        <v>1255</v>
      </c>
      <c r="C1129" s="175">
        <v>0</v>
      </c>
      <c r="D1129" s="175"/>
      <c r="E1129" s="175"/>
      <c r="F1129" s="175">
        <v>133</v>
      </c>
      <c r="G1129" s="175">
        <v>439</v>
      </c>
      <c r="H1129" s="176">
        <f t="shared" si="28"/>
        <v>0</v>
      </c>
      <c r="I1129" s="176">
        <f t="shared" si="29"/>
        <v>0</v>
      </c>
      <c r="J1129" s="176">
        <f t="shared" si="30"/>
        <v>0</v>
      </c>
      <c r="K1129" s="176">
        <f t="shared" si="31"/>
        <v>3.3007518796992481</v>
      </c>
      <c r="L1129" s="185">
        <v>22407</v>
      </c>
    </row>
    <row r="1130" spans="1:12" s="170" customFormat="1" ht="20.25" customHeight="1">
      <c r="A1130" s="192"/>
      <c r="B1130" s="191" t="s">
        <v>1256</v>
      </c>
      <c r="C1130" s="175">
        <v>0</v>
      </c>
      <c r="D1130" s="175"/>
      <c r="E1130" s="175"/>
      <c r="F1130" s="175">
        <v>133</v>
      </c>
      <c r="G1130" s="175">
        <v>439</v>
      </c>
      <c r="H1130" s="176">
        <f t="shared" si="28"/>
        <v>0</v>
      </c>
      <c r="I1130" s="176">
        <f t="shared" si="29"/>
        <v>0</v>
      </c>
      <c r="J1130" s="176">
        <f t="shared" si="30"/>
        <v>0</v>
      </c>
      <c r="K1130" s="176">
        <f t="shared" si="31"/>
        <v>3.3007518796992481</v>
      </c>
      <c r="L1130" s="185">
        <v>2240703</v>
      </c>
    </row>
    <row r="1131" spans="1:12" s="170" customFormat="1" ht="20.25" customHeight="1">
      <c r="A1131" s="192"/>
      <c r="B1131" s="191" t="s">
        <v>1257</v>
      </c>
      <c r="C1131" s="175">
        <v>0</v>
      </c>
      <c r="D1131" s="175"/>
      <c r="E1131" s="175"/>
      <c r="F1131" s="175">
        <v>0</v>
      </c>
      <c r="G1131" s="175">
        <v>0</v>
      </c>
      <c r="H1131" s="176">
        <f t="shared" si="28"/>
        <v>0</v>
      </c>
      <c r="I1131" s="176">
        <f t="shared" si="29"/>
        <v>0</v>
      </c>
      <c r="J1131" s="176">
        <f t="shared" si="30"/>
        <v>0</v>
      </c>
      <c r="K1131" s="176">
        <f t="shared" si="31"/>
        <v>0</v>
      </c>
      <c r="L1131" s="185">
        <v>2240704</v>
      </c>
    </row>
    <row r="1132" spans="1:12" s="170" customFormat="1" ht="20.25" customHeight="1">
      <c r="A1132" s="192"/>
      <c r="B1132" s="191" t="s">
        <v>1258</v>
      </c>
      <c r="C1132" s="175">
        <v>0</v>
      </c>
      <c r="D1132" s="175"/>
      <c r="E1132" s="175"/>
      <c r="F1132" s="175">
        <v>0</v>
      </c>
      <c r="G1132" s="175">
        <v>0</v>
      </c>
      <c r="H1132" s="176">
        <f t="shared" si="28"/>
        <v>0</v>
      </c>
      <c r="I1132" s="176">
        <f t="shared" si="29"/>
        <v>0</v>
      </c>
      <c r="J1132" s="176">
        <f t="shared" si="30"/>
        <v>0</v>
      </c>
      <c r="K1132" s="176">
        <f t="shared" si="31"/>
        <v>0</v>
      </c>
      <c r="L1132" s="185">
        <v>2240799</v>
      </c>
    </row>
    <row r="1133" spans="1:12" s="170" customFormat="1" ht="20.25" customHeight="1">
      <c r="A1133" s="192"/>
      <c r="B1133" s="191" t="s">
        <v>1259</v>
      </c>
      <c r="C1133" s="175">
        <v>0</v>
      </c>
      <c r="D1133" s="175"/>
      <c r="E1133" s="175"/>
      <c r="F1133" s="175">
        <v>3</v>
      </c>
      <c r="G1133" s="175">
        <v>70</v>
      </c>
      <c r="H1133" s="176">
        <f t="shared" si="28"/>
        <v>0</v>
      </c>
      <c r="I1133" s="176">
        <f t="shared" si="29"/>
        <v>0</v>
      </c>
      <c r="J1133" s="176">
        <f t="shared" si="30"/>
        <v>0</v>
      </c>
      <c r="K1133" s="176">
        <f t="shared" si="31"/>
        <v>23.333333333333332</v>
      </c>
      <c r="L1133" s="185">
        <v>22499</v>
      </c>
    </row>
    <row r="1134" spans="1:12" s="170" customFormat="1" ht="20.25" customHeight="1">
      <c r="A1134" s="192"/>
      <c r="B1134" s="191" t="s">
        <v>1260</v>
      </c>
      <c r="C1134" s="175">
        <v>0</v>
      </c>
      <c r="D1134" s="175"/>
      <c r="E1134" s="175"/>
      <c r="F1134" s="175">
        <v>3</v>
      </c>
      <c r="G1134" s="175">
        <v>70</v>
      </c>
      <c r="H1134" s="176">
        <f t="shared" si="28"/>
        <v>0</v>
      </c>
      <c r="I1134" s="176">
        <f t="shared" si="29"/>
        <v>0</v>
      </c>
      <c r="J1134" s="176">
        <f t="shared" si="30"/>
        <v>0</v>
      </c>
      <c r="K1134" s="176">
        <f t="shared" si="31"/>
        <v>23.333333333333332</v>
      </c>
      <c r="L1134" s="185">
        <v>2249999</v>
      </c>
    </row>
    <row r="1135" spans="1:12" s="170" customFormat="1" ht="20.25" customHeight="1">
      <c r="A1135" s="190" t="s">
        <v>1261</v>
      </c>
      <c r="B1135" s="191" t="s">
        <v>330</v>
      </c>
      <c r="C1135" s="175">
        <v>0</v>
      </c>
      <c r="D1135" s="175">
        <v>300</v>
      </c>
      <c r="E1135" s="175"/>
      <c r="F1135" s="175"/>
      <c r="G1135" s="175"/>
      <c r="H1135" s="176">
        <f t="shared" si="28"/>
        <v>0</v>
      </c>
      <c r="I1135" s="176">
        <f t="shared" si="29"/>
        <v>0</v>
      </c>
      <c r="J1135" s="176">
        <f t="shared" si="30"/>
        <v>0</v>
      </c>
      <c r="K1135" s="176">
        <f t="shared" si="31"/>
        <v>0</v>
      </c>
      <c r="L1135" s="185">
        <v>229</v>
      </c>
    </row>
    <row r="1136" spans="1:12" s="170" customFormat="1" ht="20.25" customHeight="1">
      <c r="A1136" s="190" t="str">
        <f t="shared" ref="A1136:B1154" si="32">""</f>
        <v/>
      </c>
      <c r="B1136" s="191" t="s">
        <v>1262</v>
      </c>
      <c r="C1136" s="175">
        <v>0</v>
      </c>
      <c r="D1136" s="175"/>
      <c r="E1136" s="175"/>
      <c r="F1136" s="175"/>
      <c r="G1136" s="175"/>
      <c r="H1136" s="176">
        <f t="shared" si="28"/>
        <v>0</v>
      </c>
      <c r="I1136" s="176">
        <f t="shared" si="29"/>
        <v>0</v>
      </c>
      <c r="J1136" s="176">
        <f t="shared" si="30"/>
        <v>0</v>
      </c>
      <c r="K1136" s="176">
        <f t="shared" si="31"/>
        <v>0</v>
      </c>
      <c r="L1136" s="185">
        <v>22999</v>
      </c>
    </row>
    <row r="1137" spans="1:12" s="170" customFormat="1" ht="20.25" customHeight="1">
      <c r="A1137" s="190" t="str">
        <f t="shared" si="32"/>
        <v/>
      </c>
      <c r="B1137" s="191" t="s">
        <v>1263</v>
      </c>
      <c r="C1137" s="175">
        <v>0</v>
      </c>
      <c r="D1137" s="175">
        <v>300</v>
      </c>
      <c r="E1137" s="175"/>
      <c r="F1137" s="175"/>
      <c r="G1137" s="175"/>
      <c r="H1137" s="176">
        <f t="shared" si="28"/>
        <v>0</v>
      </c>
      <c r="I1137" s="176">
        <f t="shared" si="29"/>
        <v>0</v>
      </c>
      <c r="J1137" s="176">
        <f t="shared" si="30"/>
        <v>0</v>
      </c>
      <c r="K1137" s="176">
        <f t="shared" si="31"/>
        <v>0</v>
      </c>
      <c r="L1137" s="185">
        <v>2299999</v>
      </c>
    </row>
    <row r="1138" spans="1:12" s="170" customFormat="1" ht="20.25" customHeight="1">
      <c r="A1138" s="190" t="s">
        <v>1264</v>
      </c>
      <c r="B1138" s="191" t="s">
        <v>331</v>
      </c>
      <c r="C1138" s="175">
        <v>0</v>
      </c>
      <c r="D1138" s="175">
        <v>6277</v>
      </c>
      <c r="E1138" s="175"/>
      <c r="F1138" s="175">
        <v>4981</v>
      </c>
      <c r="G1138" s="175">
        <v>4824</v>
      </c>
      <c r="H1138" s="176">
        <f t="shared" si="28"/>
        <v>0</v>
      </c>
      <c r="I1138" s="176">
        <f t="shared" si="29"/>
        <v>0.7685199936275291</v>
      </c>
      <c r="J1138" s="176">
        <f t="shared" si="30"/>
        <v>0</v>
      </c>
      <c r="K1138" s="176">
        <f t="shared" si="31"/>
        <v>0.96848022485444685</v>
      </c>
      <c r="L1138" s="185">
        <v>232</v>
      </c>
    </row>
    <row r="1139" spans="1:12" s="170" customFormat="1" ht="20.25" customHeight="1">
      <c r="A1139" s="190" t="str">
        <f t="shared" si="32"/>
        <v/>
      </c>
      <c r="B1139" s="191" t="s">
        <v>1265</v>
      </c>
      <c r="C1139" s="175">
        <v>0</v>
      </c>
      <c r="D1139" s="175"/>
      <c r="E1139" s="175"/>
      <c r="F1139" s="175">
        <v>0</v>
      </c>
      <c r="G1139" s="175">
        <v>0</v>
      </c>
      <c r="H1139" s="176">
        <f t="shared" si="28"/>
        <v>0</v>
      </c>
      <c r="I1139" s="176">
        <f t="shared" si="29"/>
        <v>0</v>
      </c>
      <c r="J1139" s="176">
        <f t="shared" si="30"/>
        <v>0</v>
      </c>
      <c r="K1139" s="176">
        <f t="shared" si="31"/>
        <v>0</v>
      </c>
      <c r="L1139" s="185">
        <v>23201</v>
      </c>
    </row>
    <row r="1140" spans="1:12" s="170" customFormat="1" ht="20.25" customHeight="1">
      <c r="A1140" s="190" t="str">
        <f t="shared" si="32"/>
        <v/>
      </c>
      <c r="B1140" s="191" t="s">
        <v>1266</v>
      </c>
      <c r="C1140" s="175">
        <v>0</v>
      </c>
      <c r="D1140" s="175"/>
      <c r="E1140" s="175"/>
      <c r="F1140" s="175">
        <v>0</v>
      </c>
      <c r="G1140" s="175">
        <v>0</v>
      </c>
      <c r="H1140" s="176">
        <f t="shared" si="28"/>
        <v>0</v>
      </c>
      <c r="I1140" s="176">
        <f t="shared" si="29"/>
        <v>0</v>
      </c>
      <c r="J1140" s="176">
        <f t="shared" si="30"/>
        <v>0</v>
      </c>
      <c r="K1140" s="176">
        <f t="shared" si="31"/>
        <v>0</v>
      </c>
      <c r="L1140" s="185">
        <v>23202</v>
      </c>
    </row>
    <row r="1141" spans="1:12" s="170" customFormat="1" ht="20.25" customHeight="1">
      <c r="A1141" s="190" t="str">
        <f t="shared" si="32"/>
        <v/>
      </c>
      <c r="B1141" s="191" t="s">
        <v>1267</v>
      </c>
      <c r="C1141" s="175">
        <v>0</v>
      </c>
      <c r="D1141" s="175"/>
      <c r="E1141" s="175"/>
      <c r="F1141" s="175">
        <v>0</v>
      </c>
      <c r="G1141" s="175">
        <v>0</v>
      </c>
      <c r="H1141" s="176">
        <f t="shared" si="28"/>
        <v>0</v>
      </c>
      <c r="I1141" s="176">
        <f t="shared" si="29"/>
        <v>0</v>
      </c>
      <c r="J1141" s="176">
        <f t="shared" si="30"/>
        <v>0</v>
      </c>
      <c r="K1141" s="176">
        <f t="shared" si="31"/>
        <v>0</v>
      </c>
      <c r="L1141" s="185">
        <v>2320201</v>
      </c>
    </row>
    <row r="1142" spans="1:12" s="170" customFormat="1" ht="20.25" customHeight="1">
      <c r="A1142" s="190" t="str">
        <f t="shared" si="32"/>
        <v/>
      </c>
      <c r="B1142" s="191" t="s">
        <v>1268</v>
      </c>
      <c r="C1142" s="175">
        <v>0</v>
      </c>
      <c r="D1142" s="175"/>
      <c r="E1142" s="175"/>
      <c r="F1142" s="175">
        <v>0</v>
      </c>
      <c r="G1142" s="175">
        <v>0</v>
      </c>
      <c r="H1142" s="176">
        <f t="shared" si="28"/>
        <v>0</v>
      </c>
      <c r="I1142" s="176">
        <f t="shared" si="29"/>
        <v>0</v>
      </c>
      <c r="J1142" s="176">
        <f t="shared" si="30"/>
        <v>0</v>
      </c>
      <c r="K1142" s="176">
        <f t="shared" si="31"/>
        <v>0</v>
      </c>
      <c r="L1142" s="185">
        <v>2320202</v>
      </c>
    </row>
    <row r="1143" spans="1:12" s="170" customFormat="1" ht="20.25" customHeight="1">
      <c r="A1143" s="190" t="str">
        <f t="shared" si="32"/>
        <v/>
      </c>
      <c r="B1143" s="191" t="s">
        <v>1269</v>
      </c>
      <c r="C1143" s="175">
        <v>0</v>
      </c>
      <c r="D1143" s="175"/>
      <c r="E1143" s="175"/>
      <c r="F1143" s="175">
        <v>0</v>
      </c>
      <c r="G1143" s="175">
        <v>0</v>
      </c>
      <c r="H1143" s="176">
        <f t="shared" si="28"/>
        <v>0</v>
      </c>
      <c r="I1143" s="176">
        <f t="shared" si="29"/>
        <v>0</v>
      </c>
      <c r="J1143" s="176">
        <f t="shared" si="30"/>
        <v>0</v>
      </c>
      <c r="K1143" s="176">
        <f t="shared" si="31"/>
        <v>0</v>
      </c>
      <c r="L1143" s="185">
        <v>2320203</v>
      </c>
    </row>
    <row r="1144" spans="1:12" s="170" customFormat="1" ht="20.25" customHeight="1">
      <c r="A1144" s="190" t="str">
        <f t="shared" si="32"/>
        <v/>
      </c>
      <c r="B1144" s="191" t="s">
        <v>1270</v>
      </c>
      <c r="C1144" s="175">
        <v>0</v>
      </c>
      <c r="D1144" s="175"/>
      <c r="E1144" s="175"/>
      <c r="F1144" s="175">
        <v>0</v>
      </c>
      <c r="G1144" s="175">
        <v>0</v>
      </c>
      <c r="H1144" s="176">
        <f t="shared" si="28"/>
        <v>0</v>
      </c>
      <c r="I1144" s="176">
        <f t="shared" si="29"/>
        <v>0</v>
      </c>
      <c r="J1144" s="176">
        <f t="shared" si="30"/>
        <v>0</v>
      </c>
      <c r="K1144" s="176">
        <f t="shared" si="31"/>
        <v>0</v>
      </c>
      <c r="L1144" s="185">
        <v>2320299</v>
      </c>
    </row>
    <row r="1145" spans="1:12" s="170" customFormat="1" ht="20.25" customHeight="1">
      <c r="A1145" s="190" t="str">
        <f t="shared" si="32"/>
        <v/>
      </c>
      <c r="B1145" s="191" t="s">
        <v>1271</v>
      </c>
      <c r="C1145" s="175">
        <v>0</v>
      </c>
      <c r="D1145" s="175">
        <v>6277</v>
      </c>
      <c r="E1145" s="175"/>
      <c r="F1145" s="175">
        <v>4981</v>
      </c>
      <c r="G1145" s="175">
        <v>4824</v>
      </c>
      <c r="H1145" s="176">
        <f t="shared" si="28"/>
        <v>0</v>
      </c>
      <c r="I1145" s="176">
        <f t="shared" si="29"/>
        <v>0.7685199936275291</v>
      </c>
      <c r="J1145" s="176">
        <f t="shared" si="30"/>
        <v>0</v>
      </c>
      <c r="K1145" s="176">
        <f t="shared" si="31"/>
        <v>0.96848022485444685</v>
      </c>
      <c r="L1145" s="185">
        <v>23203</v>
      </c>
    </row>
    <row r="1146" spans="1:12" s="170" customFormat="1" ht="20.25" customHeight="1">
      <c r="A1146" s="190" t="str">
        <f t="shared" si="32"/>
        <v/>
      </c>
      <c r="B1146" s="191" t="s">
        <v>1272</v>
      </c>
      <c r="C1146" s="175">
        <v>0</v>
      </c>
      <c r="D1146" s="175">
        <v>6277</v>
      </c>
      <c r="E1146" s="175"/>
      <c r="F1146" s="175">
        <v>4981</v>
      </c>
      <c r="G1146" s="175">
        <v>4824</v>
      </c>
      <c r="H1146" s="176">
        <f t="shared" si="28"/>
        <v>0</v>
      </c>
      <c r="I1146" s="176">
        <f t="shared" si="29"/>
        <v>0.7685199936275291</v>
      </c>
      <c r="J1146" s="176">
        <f t="shared" si="30"/>
        <v>0</v>
      </c>
      <c r="K1146" s="176">
        <f t="shared" si="31"/>
        <v>0.96848022485444685</v>
      </c>
      <c r="L1146" s="185">
        <v>2320301</v>
      </c>
    </row>
    <row r="1147" spans="1:12" s="170" customFormat="1" ht="20.25" customHeight="1">
      <c r="A1147" s="190" t="str">
        <f t="shared" si="32"/>
        <v/>
      </c>
      <c r="B1147" s="191" t="s">
        <v>1273</v>
      </c>
      <c r="C1147" s="175">
        <v>0</v>
      </c>
      <c r="D1147" s="175"/>
      <c r="E1147" s="175"/>
      <c r="F1147" s="175">
        <v>0</v>
      </c>
      <c r="G1147" s="175">
        <v>0</v>
      </c>
      <c r="H1147" s="176">
        <f t="shared" si="28"/>
        <v>0</v>
      </c>
      <c r="I1147" s="176">
        <f t="shared" si="29"/>
        <v>0</v>
      </c>
      <c r="J1147" s="176">
        <f t="shared" si="30"/>
        <v>0</v>
      </c>
      <c r="K1147" s="176">
        <f t="shared" si="31"/>
        <v>0</v>
      </c>
      <c r="L1147" s="185">
        <v>2320302</v>
      </c>
    </row>
    <row r="1148" spans="1:12" s="170" customFormat="1" ht="20.25" customHeight="1">
      <c r="A1148" s="190" t="str">
        <f t="shared" si="32"/>
        <v/>
      </c>
      <c r="B1148" s="191" t="s">
        <v>1274</v>
      </c>
      <c r="C1148" s="175">
        <v>0</v>
      </c>
      <c r="D1148" s="175"/>
      <c r="E1148" s="175"/>
      <c r="F1148" s="175">
        <v>0</v>
      </c>
      <c r="G1148" s="175">
        <v>0</v>
      </c>
      <c r="H1148" s="176">
        <f t="shared" si="28"/>
        <v>0</v>
      </c>
      <c r="I1148" s="176">
        <f t="shared" si="29"/>
        <v>0</v>
      </c>
      <c r="J1148" s="176">
        <f t="shared" si="30"/>
        <v>0</v>
      </c>
      <c r="K1148" s="176">
        <f t="shared" si="31"/>
        <v>0</v>
      </c>
      <c r="L1148" s="185">
        <v>2320303</v>
      </c>
    </row>
    <row r="1149" spans="1:12" s="170" customFormat="1" ht="20.25" customHeight="1">
      <c r="A1149" s="190" t="str">
        <f t="shared" si="32"/>
        <v/>
      </c>
      <c r="B1149" s="191" t="s">
        <v>1275</v>
      </c>
      <c r="C1149" s="175">
        <v>0</v>
      </c>
      <c r="D1149" s="175"/>
      <c r="E1149" s="175"/>
      <c r="F1149" s="175">
        <v>0</v>
      </c>
      <c r="G1149" s="175">
        <v>0</v>
      </c>
      <c r="H1149" s="176">
        <f t="shared" si="28"/>
        <v>0</v>
      </c>
      <c r="I1149" s="176">
        <f t="shared" si="29"/>
        <v>0</v>
      </c>
      <c r="J1149" s="176">
        <f t="shared" si="30"/>
        <v>0</v>
      </c>
      <c r="K1149" s="176">
        <f t="shared" si="31"/>
        <v>0</v>
      </c>
      <c r="L1149" s="185">
        <v>2320399</v>
      </c>
    </row>
    <row r="1150" spans="1:12" s="170" customFormat="1" ht="20.25" customHeight="1">
      <c r="A1150" s="190" t="s">
        <v>1276</v>
      </c>
      <c r="B1150" s="191" t="s">
        <v>332</v>
      </c>
      <c r="C1150" s="175">
        <v>0</v>
      </c>
      <c r="D1150" s="175">
        <v>25</v>
      </c>
      <c r="E1150" s="175"/>
      <c r="F1150" s="175">
        <v>16</v>
      </c>
      <c r="G1150" s="175">
        <v>57</v>
      </c>
      <c r="H1150" s="176">
        <f t="shared" si="28"/>
        <v>0</v>
      </c>
      <c r="I1150" s="176">
        <f t="shared" si="29"/>
        <v>2.2799999999999998</v>
      </c>
      <c r="J1150" s="176">
        <f t="shared" si="30"/>
        <v>0</v>
      </c>
      <c r="K1150" s="176">
        <f t="shared" si="31"/>
        <v>3.5625</v>
      </c>
      <c r="L1150" s="185">
        <v>233</v>
      </c>
    </row>
    <row r="1151" spans="1:12" s="170" customFormat="1" ht="20.25" customHeight="1">
      <c r="A1151" s="192"/>
      <c r="B1151" s="191" t="s">
        <v>1277</v>
      </c>
      <c r="C1151" s="175">
        <v>0</v>
      </c>
      <c r="D1151" s="175"/>
      <c r="E1151" s="175"/>
      <c r="F1151" s="175">
        <v>0</v>
      </c>
      <c r="G1151" s="175">
        <v>0</v>
      </c>
      <c r="H1151" s="176">
        <f t="shared" si="28"/>
        <v>0</v>
      </c>
      <c r="I1151" s="176">
        <f t="shared" si="29"/>
        <v>0</v>
      </c>
      <c r="J1151" s="176">
        <f t="shared" si="30"/>
        <v>0</v>
      </c>
      <c r="K1151" s="176">
        <f t="shared" si="31"/>
        <v>0</v>
      </c>
      <c r="L1151" s="185">
        <v>23301</v>
      </c>
    </row>
    <row r="1152" spans="1:12" s="170" customFormat="1" ht="20.25" customHeight="1">
      <c r="A1152" s="192"/>
      <c r="B1152" s="191" t="s">
        <v>1278</v>
      </c>
      <c r="C1152" s="175">
        <v>0</v>
      </c>
      <c r="D1152" s="175"/>
      <c r="E1152" s="175"/>
      <c r="F1152" s="175">
        <v>0</v>
      </c>
      <c r="G1152" s="175">
        <v>0</v>
      </c>
      <c r="H1152" s="176">
        <f t="shared" si="28"/>
        <v>0</v>
      </c>
      <c r="I1152" s="176">
        <f t="shared" si="29"/>
        <v>0</v>
      </c>
      <c r="J1152" s="176">
        <f t="shared" si="30"/>
        <v>0</v>
      </c>
      <c r="K1152" s="176">
        <f t="shared" si="31"/>
        <v>0</v>
      </c>
      <c r="L1152" s="185">
        <v>23302</v>
      </c>
    </row>
    <row r="1153" spans="1:12" s="170" customFormat="1" ht="20.25" customHeight="1">
      <c r="A1153" s="192"/>
      <c r="B1153" s="191" t="s">
        <v>1279</v>
      </c>
      <c r="C1153" s="175">
        <v>0</v>
      </c>
      <c r="D1153" s="175">
        <v>25</v>
      </c>
      <c r="E1153" s="175"/>
      <c r="F1153" s="175">
        <v>16</v>
      </c>
      <c r="G1153" s="175">
        <v>57</v>
      </c>
      <c r="H1153" s="176">
        <f t="shared" si="28"/>
        <v>0</v>
      </c>
      <c r="I1153" s="176">
        <f t="shared" si="29"/>
        <v>2.2799999999999998</v>
      </c>
      <c r="J1153" s="176">
        <f t="shared" si="30"/>
        <v>0</v>
      </c>
      <c r="K1153" s="176">
        <f t="shared" si="31"/>
        <v>3.5625</v>
      </c>
      <c r="L1153" s="185">
        <v>23303</v>
      </c>
    </row>
    <row r="1154" spans="1:12" s="170" customFormat="1" ht="20.25" customHeight="1">
      <c r="A1154" s="192"/>
      <c r="B1154" s="199" t="str">
        <f t="shared" si="32"/>
        <v/>
      </c>
      <c r="C1154" s="175">
        <v>0</v>
      </c>
      <c r="D1154" s="175"/>
      <c r="E1154" s="175"/>
      <c r="F1154" s="175"/>
      <c r="G1154" s="175"/>
      <c r="H1154" s="176">
        <v>0</v>
      </c>
      <c r="I1154" s="176">
        <v>0</v>
      </c>
      <c r="J1154" s="176">
        <v>0</v>
      </c>
      <c r="K1154" s="176">
        <v>0</v>
      </c>
      <c r="L1154" s="200"/>
    </row>
    <row r="1155" spans="1:12" s="170" customFormat="1" ht="20.25" customHeight="1">
      <c r="A1155" s="192"/>
      <c r="B1155" s="182" t="s">
        <v>333</v>
      </c>
      <c r="C1155" s="175">
        <v>0</v>
      </c>
      <c r="D1155" s="175">
        <f>SUM(D4,D169:D171,D220,D272,D328,D385,D513,D586,D663,D686,D793,D851,D915,D935,D965,D975,D1020,D1041,D1085,D1135,D1138,D1150)</f>
        <v>211834</v>
      </c>
      <c r="E1155" s="175">
        <f t="shared" ref="E1155:G1155" si="33">SUM(E4,E169:E171,E220,E272,E328,E385,E513,E586,E663,E686,E793,E851,E915,E935,E965,E975,E1020,E1041,E1085,E1135,E1138,E1150)</f>
        <v>0</v>
      </c>
      <c r="F1155" s="175">
        <f t="shared" si="33"/>
        <v>207680</v>
      </c>
      <c r="G1155" s="175">
        <f t="shared" si="33"/>
        <v>219670</v>
      </c>
      <c r="H1155" s="176">
        <f t="shared" si="28"/>
        <v>0</v>
      </c>
      <c r="I1155" s="176">
        <f t="shared" si="29"/>
        <v>1.0369912289811833</v>
      </c>
      <c r="J1155" s="176">
        <f t="shared" si="30"/>
        <v>0</v>
      </c>
      <c r="K1155" s="176">
        <f t="shared" si="31"/>
        <v>1.0577330508474576</v>
      </c>
      <c r="L1155" s="200"/>
    </row>
  </sheetData>
  <sheetProtection insertColumns="0" insertRows="0" deleteColumns="0" deleteRows="0" autoFilter="0"/>
  <mergeCells count="1">
    <mergeCell ref="A1:K1"/>
  </mergeCells>
  <phoneticPr fontId="65" type="noConversion"/>
  <pageMargins left="0.74803149606299213" right="0.74803149606299213" top="0.98425196850393704" bottom="0.98425196850393704" header="0.51181102362204722" footer="0.51181102362204722"/>
  <pageSetup paperSize="9"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showGridLines="0" showZeros="0" workbookViewId="0">
      <selection activeCell="C7" sqref="C7"/>
    </sheetView>
  </sheetViews>
  <sheetFormatPr defaultColWidth="9" defaultRowHeight="20.25" customHeight="1"/>
  <cols>
    <col min="1" max="1" width="9" style="15"/>
    <col min="2" max="2" width="47.375" style="15" customWidth="1"/>
    <col min="3" max="5" width="16.625" style="15" customWidth="1"/>
    <col min="6" max="6" width="16.625" style="125" hidden="1" customWidth="1"/>
  </cols>
  <sheetData>
    <row r="1" spans="1:6" ht="45" customHeight="1">
      <c r="A1" s="373" t="s">
        <v>1367</v>
      </c>
      <c r="B1" s="373"/>
      <c r="C1" s="373"/>
      <c r="D1" s="373"/>
      <c r="E1" s="373"/>
      <c r="F1" s="16"/>
    </row>
    <row r="2" spans="1:6" ht="20.25" customHeight="1">
      <c r="A2" s="17"/>
      <c r="B2" s="234" t="s">
        <v>1368</v>
      </c>
      <c r="C2" s="17"/>
      <c r="D2" s="17"/>
      <c r="E2" s="94" t="s">
        <v>13</v>
      </c>
      <c r="F2" s="148"/>
    </row>
    <row r="3" spans="1:6" ht="24" customHeight="1">
      <c r="A3" s="110" t="s">
        <v>0</v>
      </c>
      <c r="B3" s="111" t="s">
        <v>19</v>
      </c>
      <c r="C3" s="111" t="s">
        <v>16</v>
      </c>
      <c r="D3" s="111" t="s">
        <v>15</v>
      </c>
      <c r="E3" s="111" t="s">
        <v>27</v>
      </c>
      <c r="F3" s="128" t="s">
        <v>17</v>
      </c>
    </row>
    <row r="4" spans="1:6" s="147" customFormat="1" ht="20.25" customHeight="1">
      <c r="A4" s="149" t="str">
        <f t="shared" ref="A4:A75" si="0">""</f>
        <v/>
      </c>
      <c r="B4" s="149" t="s">
        <v>20</v>
      </c>
      <c r="C4" s="150"/>
      <c r="D4" s="150"/>
      <c r="E4" s="151"/>
      <c r="F4" s="152"/>
    </row>
    <row r="5" spans="1:6" s="147" customFormat="1" ht="20.25" customHeight="1">
      <c r="A5" s="18" t="s">
        <v>22</v>
      </c>
      <c r="B5" s="149" t="s">
        <v>50</v>
      </c>
      <c r="C5" s="150"/>
      <c r="D5" s="150"/>
      <c r="E5" s="151"/>
      <c r="F5" s="153">
        <v>23001</v>
      </c>
    </row>
    <row r="6" spans="1:6" ht="20.25" customHeight="1">
      <c r="A6" s="130" t="str">
        <f t="shared" si="0"/>
        <v/>
      </c>
      <c r="B6" s="130" t="s">
        <v>51</v>
      </c>
      <c r="C6" s="126"/>
      <c r="D6" s="126"/>
      <c r="E6" s="127"/>
      <c r="F6" s="129">
        <v>2300102</v>
      </c>
    </row>
    <row r="7" spans="1:6" ht="20.25" customHeight="1">
      <c r="A7" s="130" t="str">
        <f t="shared" si="0"/>
        <v/>
      </c>
      <c r="B7" s="130" t="s">
        <v>52</v>
      </c>
      <c r="C7" s="126"/>
      <c r="D7" s="126"/>
      <c r="E7" s="127"/>
      <c r="F7" s="129">
        <v>2300103</v>
      </c>
    </row>
    <row r="8" spans="1:6" ht="20.25" customHeight="1">
      <c r="A8" s="130" t="str">
        <f t="shared" si="0"/>
        <v/>
      </c>
      <c r="B8" s="130" t="s">
        <v>53</v>
      </c>
      <c r="C8" s="126"/>
      <c r="D8" s="126"/>
      <c r="E8" s="127"/>
      <c r="F8" s="129">
        <v>2300104</v>
      </c>
    </row>
    <row r="9" spans="1:6" ht="20.25" customHeight="1">
      <c r="A9" s="130" t="str">
        <f t="shared" si="0"/>
        <v/>
      </c>
      <c r="B9" s="130" t="s">
        <v>54</v>
      </c>
      <c r="C9" s="126"/>
      <c r="D9" s="126"/>
      <c r="E9" s="127"/>
      <c r="F9" s="129">
        <v>2300105</v>
      </c>
    </row>
    <row r="10" spans="1:6" ht="20.25" customHeight="1">
      <c r="A10" s="130" t="str">
        <f t="shared" si="0"/>
        <v/>
      </c>
      <c r="B10" s="130" t="s">
        <v>55</v>
      </c>
      <c r="C10" s="126"/>
      <c r="D10" s="126"/>
      <c r="E10" s="127"/>
      <c r="F10" s="129">
        <v>2300106</v>
      </c>
    </row>
    <row r="11" spans="1:6" ht="20.25" customHeight="1">
      <c r="A11" s="130" t="str">
        <f t="shared" si="0"/>
        <v/>
      </c>
      <c r="B11" s="130" t="s">
        <v>56</v>
      </c>
      <c r="C11" s="126"/>
      <c r="D11" s="126"/>
      <c r="E11" s="127"/>
      <c r="F11" s="129">
        <v>2300199</v>
      </c>
    </row>
    <row r="12" spans="1:6" s="147" customFormat="1" ht="20.25" customHeight="1">
      <c r="A12" s="18" t="s">
        <v>23</v>
      </c>
      <c r="B12" s="149" t="s">
        <v>57</v>
      </c>
      <c r="C12" s="150"/>
      <c r="D12" s="150"/>
      <c r="E12" s="151"/>
      <c r="F12" s="153">
        <v>23002</v>
      </c>
    </row>
    <row r="13" spans="1:6" ht="20.25" customHeight="1">
      <c r="A13" s="130" t="str">
        <f t="shared" si="0"/>
        <v/>
      </c>
      <c r="B13" s="130" t="s">
        <v>58</v>
      </c>
      <c r="C13" s="126"/>
      <c r="D13" s="126"/>
      <c r="E13" s="127"/>
      <c r="F13" s="129">
        <v>2300201</v>
      </c>
    </row>
    <row r="14" spans="1:6" ht="20.25" customHeight="1">
      <c r="A14" s="130" t="str">
        <f t="shared" si="0"/>
        <v/>
      </c>
      <c r="B14" s="130" t="s">
        <v>59</v>
      </c>
      <c r="C14" s="126"/>
      <c r="D14" s="126"/>
      <c r="E14" s="127"/>
      <c r="F14" s="129">
        <v>2300202</v>
      </c>
    </row>
    <row r="15" spans="1:6" ht="20.25" customHeight="1">
      <c r="A15" s="130" t="str">
        <f t="shared" si="0"/>
        <v/>
      </c>
      <c r="B15" s="130" t="s">
        <v>60</v>
      </c>
      <c r="C15" s="126"/>
      <c r="D15" s="126"/>
      <c r="E15" s="127"/>
      <c r="F15" s="129">
        <v>2300207</v>
      </c>
    </row>
    <row r="16" spans="1:6" ht="20.25" customHeight="1">
      <c r="A16" s="130" t="str">
        <f t="shared" si="0"/>
        <v/>
      </c>
      <c r="B16" s="130" t="s">
        <v>61</v>
      </c>
      <c r="C16" s="126"/>
      <c r="D16" s="126"/>
      <c r="E16" s="127"/>
      <c r="F16" s="129">
        <v>2300208</v>
      </c>
    </row>
    <row r="17" spans="1:6" ht="20.25" customHeight="1">
      <c r="A17" s="130" t="str">
        <f t="shared" si="0"/>
        <v/>
      </c>
      <c r="B17" s="130" t="s">
        <v>62</v>
      </c>
      <c r="C17" s="126"/>
      <c r="D17" s="126"/>
      <c r="E17" s="127"/>
      <c r="F17" s="129">
        <v>2300212</v>
      </c>
    </row>
    <row r="18" spans="1:6" ht="20.25" customHeight="1">
      <c r="A18" s="130" t="str">
        <f t="shared" si="0"/>
        <v/>
      </c>
      <c r="B18" s="130" t="s">
        <v>63</v>
      </c>
      <c r="C18" s="126"/>
      <c r="D18" s="126"/>
      <c r="E18" s="127"/>
      <c r="F18" s="129">
        <v>2300214</v>
      </c>
    </row>
    <row r="19" spans="1:6" ht="20.25" customHeight="1">
      <c r="A19" s="130" t="str">
        <f t="shared" si="0"/>
        <v/>
      </c>
      <c r="B19" s="130" t="s">
        <v>64</v>
      </c>
      <c r="C19" s="126"/>
      <c r="D19" s="126"/>
      <c r="E19" s="127"/>
      <c r="F19" s="129">
        <v>2300225</v>
      </c>
    </row>
    <row r="20" spans="1:6" ht="20.25" customHeight="1">
      <c r="A20" s="130" t="str">
        <f t="shared" si="0"/>
        <v/>
      </c>
      <c r="B20" s="130" t="s">
        <v>65</v>
      </c>
      <c r="C20" s="126"/>
      <c r="D20" s="126"/>
      <c r="E20" s="127"/>
      <c r="F20" s="129">
        <v>2300226</v>
      </c>
    </row>
    <row r="21" spans="1:6" ht="20.25" customHeight="1">
      <c r="A21" s="130" t="str">
        <f t="shared" si="0"/>
        <v/>
      </c>
      <c r="B21" s="130" t="s">
        <v>66</v>
      </c>
      <c r="C21" s="126"/>
      <c r="D21" s="126"/>
      <c r="E21" s="127"/>
      <c r="F21" s="129">
        <v>2300227</v>
      </c>
    </row>
    <row r="22" spans="1:6" ht="20.25" customHeight="1">
      <c r="A22" s="130" t="str">
        <f t="shared" si="0"/>
        <v/>
      </c>
      <c r="B22" s="130" t="s">
        <v>67</v>
      </c>
      <c r="C22" s="126"/>
      <c r="D22" s="126"/>
      <c r="E22" s="127"/>
      <c r="F22" s="129">
        <v>2300228</v>
      </c>
    </row>
    <row r="23" spans="1:6" ht="20.25" customHeight="1">
      <c r="A23" s="130" t="str">
        <f t="shared" si="0"/>
        <v/>
      </c>
      <c r="B23" s="130" t="s">
        <v>68</v>
      </c>
      <c r="C23" s="126"/>
      <c r="D23" s="126"/>
      <c r="E23" s="127"/>
      <c r="F23" s="129">
        <v>2300229</v>
      </c>
    </row>
    <row r="24" spans="1:6" ht="20.25" customHeight="1">
      <c r="A24" s="130" t="str">
        <f t="shared" si="0"/>
        <v/>
      </c>
      <c r="B24" s="130" t="s">
        <v>69</v>
      </c>
      <c r="C24" s="126"/>
      <c r="D24" s="126"/>
      <c r="E24" s="127"/>
      <c r="F24" s="129">
        <v>2300230</v>
      </c>
    </row>
    <row r="25" spans="1:6" ht="20.25" customHeight="1">
      <c r="A25" s="130" t="str">
        <f t="shared" si="0"/>
        <v/>
      </c>
      <c r="B25" s="130" t="s">
        <v>70</v>
      </c>
      <c r="C25" s="126"/>
      <c r="D25" s="126"/>
      <c r="E25" s="127"/>
      <c r="F25" s="129">
        <v>2300231</v>
      </c>
    </row>
    <row r="26" spans="1:6" ht="20.25" customHeight="1">
      <c r="A26" s="130" t="str">
        <f t="shared" si="0"/>
        <v/>
      </c>
      <c r="B26" s="130" t="s">
        <v>71</v>
      </c>
      <c r="C26" s="126"/>
      <c r="D26" s="126"/>
      <c r="E26" s="127"/>
      <c r="F26" s="129">
        <v>2300241</v>
      </c>
    </row>
    <row r="27" spans="1:6" ht="20.25" customHeight="1">
      <c r="A27" s="130" t="str">
        <f t="shared" si="0"/>
        <v/>
      </c>
      <c r="B27" s="130" t="s">
        <v>72</v>
      </c>
      <c r="C27" s="126"/>
      <c r="D27" s="126"/>
      <c r="E27" s="127"/>
      <c r="F27" s="129">
        <v>2300242</v>
      </c>
    </row>
    <row r="28" spans="1:6" ht="20.25" customHeight="1">
      <c r="A28" s="130" t="str">
        <f t="shared" si="0"/>
        <v/>
      </c>
      <c r="B28" s="130" t="s">
        <v>73</v>
      </c>
      <c r="C28" s="126"/>
      <c r="D28" s="126"/>
      <c r="E28" s="127"/>
      <c r="F28" s="129">
        <v>2300243</v>
      </c>
    </row>
    <row r="29" spans="1:6" ht="20.25" customHeight="1">
      <c r="A29" s="130" t="str">
        <f t="shared" si="0"/>
        <v/>
      </c>
      <c r="B29" s="130" t="s">
        <v>74</v>
      </c>
      <c r="C29" s="126"/>
      <c r="D29" s="126"/>
      <c r="E29" s="127"/>
      <c r="F29" s="129">
        <v>2300244</v>
      </c>
    </row>
    <row r="30" spans="1:6" ht="20.25" customHeight="1">
      <c r="A30" s="130" t="str">
        <f t="shared" si="0"/>
        <v/>
      </c>
      <c r="B30" s="130" t="s">
        <v>75</v>
      </c>
      <c r="C30" s="126"/>
      <c r="D30" s="126"/>
      <c r="E30" s="127"/>
      <c r="F30" s="129">
        <v>2300245</v>
      </c>
    </row>
    <row r="31" spans="1:6" ht="20.25" customHeight="1">
      <c r="A31" s="130" t="str">
        <f t="shared" si="0"/>
        <v/>
      </c>
      <c r="B31" s="130" t="s">
        <v>76</v>
      </c>
      <c r="C31" s="126"/>
      <c r="D31" s="126"/>
      <c r="E31" s="127"/>
      <c r="F31" s="129">
        <v>2300246</v>
      </c>
    </row>
    <row r="32" spans="1:6" ht="20.25" customHeight="1">
      <c r="A32" s="130" t="str">
        <f t="shared" si="0"/>
        <v/>
      </c>
      <c r="B32" s="130" t="s">
        <v>77</v>
      </c>
      <c r="C32" s="126"/>
      <c r="D32" s="126"/>
      <c r="E32" s="127"/>
      <c r="F32" s="129">
        <v>2300247</v>
      </c>
    </row>
    <row r="33" spans="1:6" ht="20.25" customHeight="1">
      <c r="A33" s="130" t="str">
        <f t="shared" si="0"/>
        <v/>
      </c>
      <c r="B33" s="130" t="s">
        <v>78</v>
      </c>
      <c r="C33" s="126"/>
      <c r="D33" s="126"/>
      <c r="E33" s="127"/>
      <c r="F33" s="129">
        <v>2300248</v>
      </c>
    </row>
    <row r="34" spans="1:6" ht="20.25" customHeight="1">
      <c r="A34" s="130" t="str">
        <f t="shared" si="0"/>
        <v/>
      </c>
      <c r="B34" s="130" t="s">
        <v>79</v>
      </c>
      <c r="C34" s="126"/>
      <c r="D34" s="126"/>
      <c r="E34" s="127"/>
      <c r="F34" s="129">
        <v>2300249</v>
      </c>
    </row>
    <row r="35" spans="1:6" ht="20.25" customHeight="1">
      <c r="A35" s="130" t="str">
        <f t="shared" si="0"/>
        <v/>
      </c>
      <c r="B35" s="130" t="s">
        <v>80</v>
      </c>
      <c r="C35" s="126"/>
      <c r="D35" s="126"/>
      <c r="E35" s="127"/>
      <c r="F35" s="129">
        <v>2300250</v>
      </c>
    </row>
    <row r="36" spans="1:6" ht="20.25" customHeight="1">
      <c r="A36" s="130" t="str">
        <f t="shared" si="0"/>
        <v/>
      </c>
      <c r="B36" s="130" t="s">
        <v>81</v>
      </c>
      <c r="C36" s="126"/>
      <c r="D36" s="126"/>
      <c r="E36" s="127"/>
      <c r="F36" s="129">
        <v>2300251</v>
      </c>
    </row>
    <row r="37" spans="1:6" ht="20.25" customHeight="1">
      <c r="A37" s="130" t="str">
        <f t="shared" si="0"/>
        <v/>
      </c>
      <c r="B37" s="130" t="s">
        <v>82</v>
      </c>
      <c r="C37" s="126"/>
      <c r="D37" s="126"/>
      <c r="E37" s="127"/>
      <c r="F37" s="129">
        <v>2300252</v>
      </c>
    </row>
    <row r="38" spans="1:6" ht="20.25" customHeight="1">
      <c r="A38" s="130" t="str">
        <f t="shared" si="0"/>
        <v/>
      </c>
      <c r="B38" s="130" t="s">
        <v>83</v>
      </c>
      <c r="C38" s="126"/>
      <c r="D38" s="126"/>
      <c r="E38" s="127"/>
      <c r="F38" s="129">
        <v>2300253</v>
      </c>
    </row>
    <row r="39" spans="1:6" ht="20.25" customHeight="1">
      <c r="A39" s="130" t="str">
        <f t="shared" si="0"/>
        <v/>
      </c>
      <c r="B39" s="130" t="s">
        <v>84</v>
      </c>
      <c r="C39" s="126"/>
      <c r="D39" s="126"/>
      <c r="E39" s="127"/>
      <c r="F39" s="129">
        <v>2300254</v>
      </c>
    </row>
    <row r="40" spans="1:6" ht="20.25" customHeight="1">
      <c r="A40" s="130" t="str">
        <f t="shared" si="0"/>
        <v/>
      </c>
      <c r="B40" s="130" t="s">
        <v>85</v>
      </c>
      <c r="C40" s="126"/>
      <c r="D40" s="126"/>
      <c r="E40" s="127"/>
      <c r="F40" s="129">
        <v>2300255</v>
      </c>
    </row>
    <row r="41" spans="1:6" ht="20.25" customHeight="1">
      <c r="A41" s="130" t="str">
        <f t="shared" si="0"/>
        <v/>
      </c>
      <c r="B41" s="130" t="s">
        <v>86</v>
      </c>
      <c r="C41" s="126"/>
      <c r="D41" s="126"/>
      <c r="E41" s="127"/>
      <c r="F41" s="129">
        <v>2300256</v>
      </c>
    </row>
    <row r="42" spans="1:6" ht="20.25" customHeight="1">
      <c r="A42" s="130" t="str">
        <f t="shared" si="0"/>
        <v/>
      </c>
      <c r="B42" s="130" t="s">
        <v>87</v>
      </c>
      <c r="C42" s="126"/>
      <c r="D42" s="126"/>
      <c r="E42" s="127"/>
      <c r="F42" s="129">
        <v>2300257</v>
      </c>
    </row>
    <row r="43" spans="1:6" ht="20.25" customHeight="1">
      <c r="A43" s="130" t="str">
        <f t="shared" si="0"/>
        <v/>
      </c>
      <c r="B43" s="130" t="s">
        <v>88</v>
      </c>
      <c r="C43" s="126"/>
      <c r="D43" s="126"/>
      <c r="E43" s="127"/>
      <c r="F43" s="129">
        <v>2300258</v>
      </c>
    </row>
    <row r="44" spans="1:6" ht="20.25" customHeight="1">
      <c r="A44" s="130" t="str">
        <f t="shared" si="0"/>
        <v/>
      </c>
      <c r="B44" s="130" t="s">
        <v>89</v>
      </c>
      <c r="C44" s="126"/>
      <c r="D44" s="126"/>
      <c r="E44" s="127"/>
      <c r="F44" s="129">
        <v>2300259</v>
      </c>
    </row>
    <row r="45" spans="1:6" ht="20.25" customHeight="1">
      <c r="A45" s="130" t="str">
        <f t="shared" si="0"/>
        <v/>
      </c>
      <c r="B45" s="130" t="s">
        <v>90</v>
      </c>
      <c r="C45" s="126"/>
      <c r="D45" s="126"/>
      <c r="E45" s="127"/>
      <c r="F45" s="129">
        <v>2300260</v>
      </c>
    </row>
    <row r="46" spans="1:6" ht="20.25" customHeight="1">
      <c r="A46" s="130" t="str">
        <f t="shared" si="0"/>
        <v/>
      </c>
      <c r="B46" s="130" t="s">
        <v>91</v>
      </c>
      <c r="C46" s="126"/>
      <c r="D46" s="126"/>
      <c r="E46" s="127"/>
      <c r="F46" s="129">
        <v>2300269</v>
      </c>
    </row>
    <row r="47" spans="1:6" ht="20.25" customHeight="1">
      <c r="A47" s="130" t="str">
        <f t="shared" si="0"/>
        <v/>
      </c>
      <c r="B47" s="130" t="s">
        <v>92</v>
      </c>
      <c r="C47" s="126"/>
      <c r="D47" s="126"/>
      <c r="E47" s="127"/>
      <c r="F47" s="129">
        <v>2300296</v>
      </c>
    </row>
    <row r="48" spans="1:6" ht="20.25" customHeight="1">
      <c r="A48" s="130" t="str">
        <f t="shared" si="0"/>
        <v/>
      </c>
      <c r="B48" s="130" t="s">
        <v>93</v>
      </c>
      <c r="C48" s="126"/>
      <c r="D48" s="126"/>
      <c r="E48" s="127"/>
      <c r="F48" s="129">
        <v>2300297</v>
      </c>
    </row>
    <row r="49" spans="1:6" ht="20.25" customHeight="1">
      <c r="A49" s="130" t="str">
        <f t="shared" si="0"/>
        <v/>
      </c>
      <c r="B49" s="130" t="s">
        <v>94</v>
      </c>
      <c r="C49" s="126"/>
      <c r="D49" s="126"/>
      <c r="E49" s="127"/>
      <c r="F49" s="129">
        <v>2300298</v>
      </c>
    </row>
    <row r="50" spans="1:6" ht="20.25" customHeight="1">
      <c r="A50" s="130" t="str">
        <f t="shared" si="0"/>
        <v/>
      </c>
      <c r="B50" s="130" t="s">
        <v>95</v>
      </c>
      <c r="C50" s="126"/>
      <c r="D50" s="126"/>
      <c r="E50" s="127"/>
      <c r="F50" s="129">
        <v>2300299</v>
      </c>
    </row>
    <row r="51" spans="1:6" s="147" customFormat="1" ht="20.25" customHeight="1">
      <c r="A51" s="18" t="s">
        <v>24</v>
      </c>
      <c r="B51" s="149" t="s">
        <v>96</v>
      </c>
      <c r="C51" s="150"/>
      <c r="D51" s="150"/>
      <c r="E51" s="151"/>
      <c r="F51" s="153">
        <v>23003</v>
      </c>
    </row>
    <row r="52" spans="1:6" ht="20.25" customHeight="1">
      <c r="A52" s="154" t="str">
        <f t="shared" si="0"/>
        <v/>
      </c>
      <c r="B52" s="130" t="s">
        <v>28</v>
      </c>
      <c r="C52" s="126"/>
      <c r="D52" s="126"/>
      <c r="E52" s="127"/>
      <c r="F52" s="129">
        <v>2300301</v>
      </c>
    </row>
    <row r="53" spans="1:6" ht="20.25" customHeight="1">
      <c r="A53" s="130" t="str">
        <f t="shared" si="0"/>
        <v/>
      </c>
      <c r="B53" s="130" t="s">
        <v>29</v>
      </c>
      <c r="C53" s="126"/>
      <c r="D53" s="126"/>
      <c r="E53" s="127"/>
      <c r="F53" s="129">
        <v>2300302</v>
      </c>
    </row>
    <row r="54" spans="1:6" ht="20.25" customHeight="1">
      <c r="A54" s="130" t="str">
        <f t="shared" si="0"/>
        <v/>
      </c>
      <c r="B54" s="130" t="s">
        <v>30</v>
      </c>
      <c r="C54" s="126"/>
      <c r="D54" s="126"/>
      <c r="E54" s="127"/>
      <c r="F54" s="129">
        <v>2300303</v>
      </c>
    </row>
    <row r="55" spans="1:6" ht="20.25" customHeight="1">
      <c r="A55" s="130" t="str">
        <f t="shared" si="0"/>
        <v/>
      </c>
      <c r="B55" s="130" t="s">
        <v>31</v>
      </c>
      <c r="C55" s="126"/>
      <c r="D55" s="126"/>
      <c r="E55" s="127"/>
      <c r="F55" s="129">
        <v>2300304</v>
      </c>
    </row>
    <row r="56" spans="1:6" ht="20.25" customHeight="1">
      <c r="A56" s="130" t="str">
        <f t="shared" si="0"/>
        <v/>
      </c>
      <c r="B56" s="130" t="s">
        <v>32</v>
      </c>
      <c r="C56" s="126"/>
      <c r="D56" s="126"/>
      <c r="E56" s="127"/>
      <c r="F56" s="129">
        <v>2300305</v>
      </c>
    </row>
    <row r="57" spans="1:6" ht="20.25" customHeight="1">
      <c r="A57" s="130" t="str">
        <f t="shared" si="0"/>
        <v/>
      </c>
      <c r="B57" s="130" t="s">
        <v>33</v>
      </c>
      <c r="C57" s="126"/>
      <c r="D57" s="126"/>
      <c r="E57" s="127"/>
      <c r="F57" s="129">
        <v>2300306</v>
      </c>
    </row>
    <row r="58" spans="1:6" ht="20.25" customHeight="1">
      <c r="A58" s="130" t="str">
        <f t="shared" si="0"/>
        <v/>
      </c>
      <c r="B58" s="130" t="s">
        <v>34</v>
      </c>
      <c r="C58" s="126"/>
      <c r="D58" s="126"/>
      <c r="E58" s="127"/>
      <c r="F58" s="129">
        <v>2300307</v>
      </c>
    </row>
    <row r="59" spans="1:6" ht="20.25" customHeight="1">
      <c r="A59" s="130" t="str">
        <f t="shared" si="0"/>
        <v/>
      </c>
      <c r="B59" s="130" t="s">
        <v>35</v>
      </c>
      <c r="C59" s="126"/>
      <c r="D59" s="126"/>
      <c r="E59" s="127"/>
      <c r="F59" s="129">
        <v>2300308</v>
      </c>
    </row>
    <row r="60" spans="1:6" ht="20.25" customHeight="1">
      <c r="A60" s="130" t="str">
        <f t="shared" si="0"/>
        <v/>
      </c>
      <c r="B60" s="130" t="s">
        <v>36</v>
      </c>
      <c r="C60" s="126"/>
      <c r="D60" s="126"/>
      <c r="E60" s="127"/>
      <c r="F60" s="129">
        <v>2300310</v>
      </c>
    </row>
    <row r="61" spans="1:6" ht="20.25" customHeight="1">
      <c r="A61" s="130" t="str">
        <f t="shared" si="0"/>
        <v/>
      </c>
      <c r="B61" s="130" t="s">
        <v>37</v>
      </c>
      <c r="C61" s="126"/>
      <c r="D61" s="126"/>
      <c r="E61" s="127"/>
      <c r="F61" s="129">
        <v>2300311</v>
      </c>
    </row>
    <row r="62" spans="1:6" ht="20.25" customHeight="1">
      <c r="A62" s="130" t="str">
        <f t="shared" si="0"/>
        <v/>
      </c>
      <c r="B62" s="130" t="s">
        <v>38</v>
      </c>
      <c r="C62" s="126"/>
      <c r="D62" s="126"/>
      <c r="E62" s="127"/>
      <c r="F62" s="129">
        <v>2300312</v>
      </c>
    </row>
    <row r="63" spans="1:6" ht="20.25" customHeight="1">
      <c r="A63" s="130" t="str">
        <f t="shared" si="0"/>
        <v/>
      </c>
      <c r="B63" s="130" t="s">
        <v>39</v>
      </c>
      <c r="C63" s="126"/>
      <c r="D63" s="126"/>
      <c r="E63" s="127"/>
      <c r="F63" s="129">
        <v>2300313</v>
      </c>
    </row>
    <row r="64" spans="1:6" ht="20.25" customHeight="1">
      <c r="A64" s="130" t="str">
        <f t="shared" si="0"/>
        <v/>
      </c>
      <c r="B64" s="130" t="s">
        <v>40</v>
      </c>
      <c r="C64" s="126"/>
      <c r="D64" s="126"/>
      <c r="E64" s="127"/>
      <c r="F64" s="129">
        <v>2300314</v>
      </c>
    </row>
    <row r="65" spans="1:6" ht="20.25" customHeight="1">
      <c r="A65" s="130" t="str">
        <f t="shared" si="0"/>
        <v/>
      </c>
      <c r="B65" s="130" t="s">
        <v>41</v>
      </c>
      <c r="C65" s="126"/>
      <c r="D65" s="126"/>
      <c r="E65" s="127"/>
      <c r="F65" s="129">
        <v>2300315</v>
      </c>
    </row>
    <row r="66" spans="1:6" ht="20.25" customHeight="1">
      <c r="A66" s="130" t="str">
        <f t="shared" si="0"/>
        <v/>
      </c>
      <c r="B66" s="130" t="s">
        <v>42</v>
      </c>
      <c r="C66" s="126"/>
      <c r="D66" s="126"/>
      <c r="E66" s="127"/>
      <c r="F66" s="129">
        <v>2300316</v>
      </c>
    </row>
    <row r="67" spans="1:6" ht="20.25" customHeight="1">
      <c r="A67" s="130" t="str">
        <f t="shared" si="0"/>
        <v/>
      </c>
      <c r="B67" s="130" t="s">
        <v>43</v>
      </c>
      <c r="C67" s="126"/>
      <c r="D67" s="126"/>
      <c r="E67" s="127"/>
      <c r="F67" s="129">
        <v>2300317</v>
      </c>
    </row>
    <row r="68" spans="1:6" ht="20.25" customHeight="1">
      <c r="A68" s="130" t="str">
        <f t="shared" si="0"/>
        <v/>
      </c>
      <c r="B68" s="130" t="s">
        <v>44</v>
      </c>
      <c r="C68" s="126"/>
      <c r="D68" s="126"/>
      <c r="E68" s="127"/>
      <c r="F68" s="129">
        <v>2300320</v>
      </c>
    </row>
    <row r="69" spans="1:6" ht="20.25" customHeight="1">
      <c r="A69" s="130" t="str">
        <f t="shared" si="0"/>
        <v/>
      </c>
      <c r="B69" s="130" t="s">
        <v>45</v>
      </c>
      <c r="C69" s="126"/>
      <c r="D69" s="126"/>
      <c r="E69" s="127"/>
      <c r="F69" s="129">
        <v>2300321</v>
      </c>
    </row>
    <row r="70" spans="1:6" ht="20.25" customHeight="1">
      <c r="A70" s="130" t="str">
        <f t="shared" si="0"/>
        <v/>
      </c>
      <c r="B70" s="130" t="s">
        <v>46</v>
      </c>
      <c r="C70" s="126"/>
      <c r="D70" s="126"/>
      <c r="E70" s="127"/>
      <c r="F70" s="129">
        <v>2300322</v>
      </c>
    </row>
    <row r="71" spans="1:6" ht="20.25" customHeight="1">
      <c r="A71" s="130" t="str">
        <f t="shared" si="0"/>
        <v/>
      </c>
      <c r="B71" s="130" t="s">
        <v>47</v>
      </c>
      <c r="C71" s="126"/>
      <c r="D71" s="126"/>
      <c r="E71" s="127"/>
      <c r="F71" s="129">
        <v>2300324</v>
      </c>
    </row>
    <row r="72" spans="1:6" ht="20.25" customHeight="1">
      <c r="A72" s="130" t="str">
        <f t="shared" si="0"/>
        <v/>
      </c>
      <c r="B72" s="130" t="s">
        <v>97</v>
      </c>
      <c r="C72" s="126"/>
      <c r="D72" s="126"/>
      <c r="E72" s="127"/>
      <c r="F72" s="129">
        <v>2300399</v>
      </c>
    </row>
    <row r="73" spans="1:6" s="147" customFormat="1" ht="20.25" customHeight="1">
      <c r="A73" s="18" t="s">
        <v>25</v>
      </c>
      <c r="B73" s="149" t="s">
        <v>98</v>
      </c>
      <c r="C73" s="150"/>
      <c r="D73" s="150"/>
      <c r="E73" s="151"/>
      <c r="F73" s="153">
        <v>11006</v>
      </c>
    </row>
    <row r="74" spans="1:6" ht="20.25" customHeight="1">
      <c r="A74" s="130" t="str">
        <f t="shared" si="0"/>
        <v/>
      </c>
      <c r="B74" s="130" t="s">
        <v>99</v>
      </c>
      <c r="C74" s="126"/>
      <c r="D74" s="126"/>
      <c r="E74" s="127"/>
      <c r="F74" s="129">
        <v>1100601</v>
      </c>
    </row>
    <row r="75" spans="1:6" ht="20.25" customHeight="1">
      <c r="A75" s="130" t="str">
        <f t="shared" si="0"/>
        <v/>
      </c>
      <c r="B75" s="130" t="s">
        <v>100</v>
      </c>
      <c r="C75" s="126"/>
      <c r="D75" s="126"/>
      <c r="E75" s="127"/>
      <c r="F75" s="129">
        <v>1100602</v>
      </c>
    </row>
    <row r="76" spans="1:6" s="147" customFormat="1" ht="20.25" customHeight="1">
      <c r="A76" s="18" t="s">
        <v>26</v>
      </c>
      <c r="B76" s="149" t="s">
        <v>101</v>
      </c>
      <c r="C76" s="150"/>
      <c r="D76" s="150"/>
      <c r="E76" s="151"/>
      <c r="F76" s="152"/>
    </row>
  </sheetData>
  <sheetProtection insertColumns="0" insertRows="0" deleteColumns="0" deleteRows="0" autoFilter="0"/>
  <mergeCells count="1">
    <mergeCell ref="A1:E1"/>
  </mergeCells>
  <phoneticPr fontId="65" type="noConversion"/>
  <pageMargins left="0.74803149606299213" right="0.74803149606299213" top="0.98425196850393704" bottom="0.98425196850393704" header="0.51181102362204722" footer="0.51181102362204722"/>
  <pageSetup paperSize="9"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showZeros="0" workbookViewId="0">
      <selection activeCell="E5" sqref="E5"/>
    </sheetView>
  </sheetViews>
  <sheetFormatPr defaultColWidth="8.75" defaultRowHeight="21" customHeight="1"/>
  <cols>
    <col min="1" max="1" width="10.375" style="133" customWidth="1"/>
    <col min="2" max="2" width="16.375" style="133" customWidth="1"/>
    <col min="3" max="3" width="7.125" style="133" customWidth="1"/>
    <col min="4" max="6" width="19.875" style="133" customWidth="1"/>
  </cols>
  <sheetData>
    <row r="1" spans="1:6" s="131" customFormat="1" ht="45" customHeight="1">
      <c r="A1" s="374" t="s">
        <v>1369</v>
      </c>
      <c r="B1" s="374"/>
      <c r="C1" s="374"/>
      <c r="D1" s="374"/>
      <c r="E1" s="374"/>
      <c r="F1" s="374"/>
    </row>
    <row r="2" spans="1:6" s="131" customFormat="1" ht="20.25" customHeight="1">
      <c r="A2" s="142" t="str">
        <f t="shared" ref="A2:E2" si="0">""</f>
        <v/>
      </c>
      <c r="B2" s="142" t="str">
        <f t="shared" si="0"/>
        <v/>
      </c>
      <c r="C2" s="375" t="s">
        <v>1368</v>
      </c>
      <c r="D2" s="375"/>
      <c r="E2" s="142" t="str">
        <f t="shared" si="0"/>
        <v/>
      </c>
      <c r="F2" s="143" t="s">
        <v>13</v>
      </c>
    </row>
    <row r="3" spans="1:6" s="131" customFormat="1" ht="30" customHeight="1">
      <c r="A3" s="110" t="s">
        <v>102</v>
      </c>
      <c r="B3" s="111" t="s">
        <v>103</v>
      </c>
      <c r="C3" s="111" t="s">
        <v>104</v>
      </c>
      <c r="D3" s="111" t="s">
        <v>105</v>
      </c>
      <c r="E3" s="111" t="s">
        <v>106</v>
      </c>
      <c r="F3" s="111" t="s">
        <v>107</v>
      </c>
    </row>
    <row r="4" spans="1:6" s="131" customFormat="1" ht="20.25" customHeight="1">
      <c r="A4" s="105"/>
      <c r="B4" s="144"/>
      <c r="C4" s="144"/>
      <c r="D4" s="144"/>
      <c r="E4" s="144"/>
      <c r="F4" s="144"/>
    </row>
    <row r="5" spans="1:6" ht="21" customHeight="1">
      <c r="A5" s="140"/>
      <c r="B5" s="145"/>
      <c r="C5" s="145"/>
      <c r="D5" s="145"/>
      <c r="E5" s="145"/>
      <c r="F5" s="145"/>
    </row>
    <row r="6" spans="1:6" ht="21" customHeight="1">
      <c r="A6" s="140"/>
      <c r="B6" s="145"/>
      <c r="C6" s="145"/>
      <c r="D6" s="145"/>
      <c r="E6" s="145"/>
      <c r="F6" s="145"/>
    </row>
    <row r="7" spans="1:6" ht="21" customHeight="1">
      <c r="A7" s="140"/>
      <c r="B7" s="145"/>
      <c r="C7" s="145"/>
      <c r="D7" s="145"/>
      <c r="E7" s="145"/>
      <c r="F7" s="145"/>
    </row>
    <row r="8" spans="1:6" ht="21" customHeight="1">
      <c r="A8" s="140"/>
      <c r="B8" s="145"/>
      <c r="C8" s="145"/>
      <c r="D8" s="145"/>
      <c r="E8" s="145"/>
      <c r="F8" s="145"/>
    </row>
    <row r="9" spans="1:6" ht="21" customHeight="1">
      <c r="A9" s="140"/>
      <c r="B9" s="145"/>
      <c r="C9" s="145"/>
      <c r="D9" s="145"/>
      <c r="E9" s="145"/>
      <c r="F9" s="145"/>
    </row>
    <row r="10" spans="1:6" ht="21" customHeight="1">
      <c r="A10" s="140"/>
      <c r="B10" s="145"/>
      <c r="C10" s="145"/>
      <c r="D10" s="145"/>
      <c r="E10" s="145"/>
      <c r="F10" s="145"/>
    </row>
    <row r="11" spans="1:6" ht="21" customHeight="1">
      <c r="A11" s="140"/>
      <c r="B11" s="145"/>
      <c r="C11" s="145"/>
      <c r="D11" s="145"/>
      <c r="E11" s="145"/>
      <c r="F11" s="145"/>
    </row>
    <row r="12" spans="1:6" ht="21" customHeight="1">
      <c r="A12" s="140"/>
      <c r="B12" s="145"/>
      <c r="C12" s="145"/>
      <c r="D12" s="145"/>
      <c r="E12" s="145"/>
      <c r="F12" s="145"/>
    </row>
    <row r="13" spans="1:6" ht="21" customHeight="1">
      <c r="A13" s="140"/>
      <c r="B13" s="145"/>
      <c r="C13" s="145"/>
      <c r="D13" s="145"/>
      <c r="E13" s="145"/>
      <c r="F13" s="145"/>
    </row>
    <row r="14" spans="1:6" ht="21" customHeight="1">
      <c r="A14" s="103"/>
      <c r="B14" s="146"/>
      <c r="C14" s="146"/>
      <c r="D14" s="146"/>
      <c r="E14" s="146"/>
      <c r="F14" s="146"/>
    </row>
  </sheetData>
  <sheetProtection insertColumns="0" insertRows="0" deleteColumns="0" deleteRows="0" autoFilter="0"/>
  <mergeCells count="2">
    <mergeCell ref="A1:F1"/>
    <mergeCell ref="C2:D2"/>
  </mergeCells>
  <phoneticPr fontId="65" type="noConversion"/>
  <pageMargins left="0.75" right="0.75" top="1" bottom="1" header="0.5" footer="0.5"/>
  <pageSetup paperSize="9" scale="9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showGridLines="0" showZeros="0" workbookViewId="0">
      <selection activeCell="H7" sqref="H7"/>
    </sheetView>
  </sheetViews>
  <sheetFormatPr defaultColWidth="8.75" defaultRowHeight="14.25" customHeight="1"/>
  <cols>
    <col min="1" max="1" width="10.625" style="133" customWidth="1"/>
    <col min="2" max="2" width="16.75" style="133" customWidth="1"/>
    <col min="3" max="3" width="5.875" style="133" customWidth="1"/>
    <col min="4" max="21" width="11.375" style="133" customWidth="1"/>
  </cols>
  <sheetData>
    <row r="1" spans="1:21" s="131" customFormat="1" ht="45" customHeight="1">
      <c r="A1" s="374" t="s">
        <v>1370</v>
      </c>
      <c r="B1" s="374"/>
      <c r="C1" s="374"/>
      <c r="D1" s="374"/>
      <c r="E1" s="374"/>
      <c r="F1" s="374"/>
      <c r="G1" s="374"/>
      <c r="H1" s="374"/>
      <c r="I1" s="374"/>
      <c r="J1" s="374"/>
      <c r="K1" s="374"/>
      <c r="L1" s="374"/>
      <c r="M1" s="374"/>
      <c r="N1" s="374"/>
      <c r="O1" s="374"/>
      <c r="P1" s="374"/>
      <c r="Q1" s="374"/>
      <c r="R1" s="374"/>
      <c r="S1" s="374"/>
      <c r="T1" s="374"/>
      <c r="U1" s="374"/>
    </row>
    <row r="2" spans="1:21" s="131" customFormat="1" ht="20.25" customHeight="1">
      <c r="A2" s="134" t="str">
        <f>""</f>
        <v/>
      </c>
      <c r="B2" s="100" t="str">
        <f>""</f>
        <v/>
      </c>
      <c r="C2" s="100" t="str">
        <f>""</f>
        <v/>
      </c>
      <c r="D2" s="99" t="str">
        <f>""</f>
        <v/>
      </c>
      <c r="E2" s="99" t="str">
        <f t="shared" ref="E2:T2" si="0">""</f>
        <v/>
      </c>
      <c r="F2" s="376" t="s">
        <v>1368</v>
      </c>
      <c r="G2" s="376"/>
      <c r="H2" s="376"/>
      <c r="I2" s="376"/>
      <c r="J2" s="99" t="str">
        <f t="shared" si="0"/>
        <v/>
      </c>
      <c r="K2" s="134" t="str">
        <f t="shared" si="0"/>
        <v/>
      </c>
      <c r="L2" s="134" t="str">
        <f t="shared" si="0"/>
        <v/>
      </c>
      <c r="M2" s="134" t="str">
        <f t="shared" si="0"/>
        <v/>
      </c>
      <c r="N2" s="99" t="str">
        <f t="shared" si="0"/>
        <v/>
      </c>
      <c r="O2" s="99" t="str">
        <f t="shared" si="0"/>
        <v/>
      </c>
      <c r="P2" s="99" t="str">
        <f t="shared" si="0"/>
        <v/>
      </c>
      <c r="Q2" s="99" t="str">
        <f t="shared" si="0"/>
        <v/>
      </c>
      <c r="R2" s="134" t="str">
        <f t="shared" si="0"/>
        <v/>
      </c>
      <c r="S2" s="134" t="str">
        <f t="shared" si="0"/>
        <v/>
      </c>
      <c r="T2" s="134" t="str">
        <f t="shared" si="0"/>
        <v/>
      </c>
      <c r="U2" s="100" t="s">
        <v>13</v>
      </c>
    </row>
    <row r="3" spans="1:21" s="131" customFormat="1" ht="30" customHeight="1">
      <c r="A3" s="101" t="s">
        <v>109</v>
      </c>
      <c r="B3" s="102" t="s">
        <v>110</v>
      </c>
      <c r="C3" s="102" t="s">
        <v>104</v>
      </c>
      <c r="D3" s="102" t="s">
        <v>111</v>
      </c>
      <c r="E3" s="102" t="s">
        <v>112</v>
      </c>
      <c r="F3" s="102" t="s">
        <v>113</v>
      </c>
      <c r="G3" s="102" t="s">
        <v>114</v>
      </c>
      <c r="H3" s="102" t="s">
        <v>115</v>
      </c>
      <c r="I3" s="102" t="s">
        <v>116</v>
      </c>
      <c r="J3" s="102" t="s">
        <v>117</v>
      </c>
      <c r="K3" s="102" t="s">
        <v>118</v>
      </c>
      <c r="L3" s="102" t="s">
        <v>119</v>
      </c>
      <c r="M3" s="102" t="s">
        <v>120</v>
      </c>
      <c r="N3" s="102" t="s">
        <v>121</v>
      </c>
      <c r="O3" s="102" t="s">
        <v>122</v>
      </c>
      <c r="P3" s="102" t="s">
        <v>123</v>
      </c>
      <c r="Q3" s="102" t="s">
        <v>124</v>
      </c>
      <c r="R3" s="102" t="s">
        <v>125</v>
      </c>
      <c r="S3" s="102" t="s">
        <v>126</v>
      </c>
      <c r="T3" s="102" t="s">
        <v>127</v>
      </c>
      <c r="U3" s="102" t="s">
        <v>128</v>
      </c>
    </row>
    <row r="4" spans="1:21" s="125" customFormat="1" ht="24" customHeight="1">
      <c r="A4" s="135"/>
      <c r="B4" s="136"/>
      <c r="C4" s="137"/>
      <c r="D4" s="136"/>
      <c r="E4" s="136"/>
      <c r="F4" s="136"/>
      <c r="G4" s="136"/>
      <c r="H4" s="136"/>
      <c r="I4" s="136"/>
      <c r="J4" s="136"/>
      <c r="K4" s="136"/>
      <c r="L4" s="136"/>
      <c r="M4" s="136"/>
      <c r="N4" s="136"/>
      <c r="O4" s="136"/>
      <c r="P4" s="136"/>
      <c r="Q4" s="136"/>
      <c r="R4" s="136"/>
      <c r="S4" s="136"/>
      <c r="T4" s="136"/>
      <c r="U4" s="136"/>
    </row>
    <row r="5" spans="1:21" s="132" customFormat="1" ht="24" customHeight="1">
      <c r="A5" s="105"/>
      <c r="B5" s="138"/>
      <c r="C5" s="139"/>
      <c r="D5" s="138"/>
      <c r="E5" s="138"/>
      <c r="F5" s="138"/>
      <c r="G5" s="138"/>
      <c r="H5" s="138"/>
      <c r="I5" s="138"/>
      <c r="J5" s="138"/>
      <c r="K5" s="138"/>
      <c r="L5" s="138"/>
      <c r="M5" s="138"/>
      <c r="N5" s="138"/>
      <c r="O5" s="138"/>
      <c r="P5" s="138"/>
      <c r="Q5" s="138"/>
      <c r="R5" s="138"/>
      <c r="S5" s="138"/>
      <c r="T5" s="138"/>
      <c r="U5" s="138"/>
    </row>
    <row r="6" spans="1:21" s="125" customFormat="1" ht="24" customHeight="1">
      <c r="A6" s="140"/>
      <c r="B6" s="138"/>
      <c r="C6" s="141"/>
      <c r="D6" s="138"/>
      <c r="E6" s="138"/>
      <c r="F6" s="138"/>
      <c r="G6" s="138"/>
      <c r="H6" s="138"/>
      <c r="I6" s="138"/>
      <c r="J6" s="138"/>
      <c r="K6" s="138"/>
      <c r="L6" s="138"/>
      <c r="M6" s="138"/>
      <c r="N6" s="138"/>
      <c r="O6" s="138"/>
      <c r="P6" s="138"/>
      <c r="Q6" s="138"/>
      <c r="R6" s="138"/>
      <c r="S6" s="138"/>
      <c r="T6" s="138"/>
      <c r="U6" s="138"/>
    </row>
    <row r="7" spans="1:21" s="125" customFormat="1" ht="24" customHeight="1">
      <c r="A7" s="140"/>
      <c r="B7" s="138"/>
      <c r="C7" s="141"/>
      <c r="D7" s="138"/>
      <c r="E7" s="138"/>
      <c r="F7" s="138"/>
      <c r="G7" s="138"/>
      <c r="H7" s="138"/>
      <c r="I7" s="138"/>
      <c r="J7" s="138"/>
      <c r="K7" s="138"/>
      <c r="L7" s="138"/>
      <c r="M7" s="138"/>
      <c r="N7" s="138"/>
      <c r="O7" s="138"/>
      <c r="P7" s="138"/>
      <c r="Q7" s="138"/>
      <c r="R7" s="138"/>
      <c r="S7" s="138"/>
      <c r="T7" s="138"/>
      <c r="U7" s="138"/>
    </row>
    <row r="8" spans="1:21" s="125" customFormat="1" ht="24" customHeight="1">
      <c r="A8" s="140"/>
      <c r="B8" s="138"/>
      <c r="C8" s="141"/>
      <c r="D8" s="138"/>
      <c r="E8" s="138"/>
      <c r="F8" s="138"/>
      <c r="G8" s="138"/>
      <c r="H8" s="138"/>
      <c r="I8" s="138"/>
      <c r="J8" s="138"/>
      <c r="K8" s="138"/>
      <c r="L8" s="138"/>
      <c r="M8" s="138"/>
      <c r="N8" s="138"/>
      <c r="O8" s="138"/>
      <c r="P8" s="138"/>
      <c r="Q8" s="138"/>
      <c r="R8" s="138"/>
      <c r="S8" s="138"/>
      <c r="T8" s="138"/>
      <c r="U8" s="138"/>
    </row>
    <row r="9" spans="1:21" s="125" customFormat="1" ht="24" customHeight="1">
      <c r="A9" s="140"/>
      <c r="B9" s="138"/>
      <c r="C9" s="141"/>
      <c r="D9" s="138"/>
      <c r="E9" s="138"/>
      <c r="F9" s="138"/>
      <c r="G9" s="138"/>
      <c r="H9" s="138"/>
      <c r="I9" s="138"/>
      <c r="J9" s="138"/>
      <c r="K9" s="138"/>
      <c r="L9" s="138"/>
      <c r="M9" s="138"/>
      <c r="N9" s="138"/>
      <c r="O9" s="138"/>
      <c r="P9" s="138"/>
      <c r="Q9" s="138"/>
      <c r="R9" s="138"/>
      <c r="S9" s="138"/>
      <c r="T9" s="138"/>
      <c r="U9" s="138"/>
    </row>
    <row r="10" spans="1:21" s="125" customFormat="1" ht="24" customHeight="1">
      <c r="A10" s="140"/>
      <c r="B10" s="138"/>
      <c r="C10" s="141"/>
      <c r="D10" s="138"/>
      <c r="E10" s="138"/>
      <c r="F10" s="138"/>
      <c r="G10" s="138"/>
      <c r="H10" s="138"/>
      <c r="I10" s="138"/>
      <c r="J10" s="138"/>
      <c r="K10" s="138"/>
      <c r="L10" s="138"/>
      <c r="M10" s="138"/>
      <c r="N10" s="138"/>
      <c r="O10" s="138"/>
      <c r="P10" s="138"/>
      <c r="Q10" s="138"/>
      <c r="R10" s="138"/>
      <c r="S10" s="138"/>
      <c r="T10" s="138"/>
      <c r="U10" s="138"/>
    </row>
    <row r="11" spans="1:21" s="125" customFormat="1" ht="24" customHeight="1">
      <c r="A11" s="140"/>
      <c r="B11" s="138"/>
      <c r="C11" s="141"/>
      <c r="D11" s="138"/>
      <c r="E11" s="138"/>
      <c r="F11" s="138"/>
      <c r="G11" s="138"/>
      <c r="H11" s="138"/>
      <c r="I11" s="138"/>
      <c r="J11" s="138"/>
      <c r="K11" s="138"/>
      <c r="L11" s="138"/>
      <c r="M11" s="138"/>
      <c r="N11" s="138"/>
      <c r="O11" s="138"/>
      <c r="P11" s="138"/>
      <c r="Q11" s="138"/>
      <c r="R11" s="138"/>
      <c r="S11" s="138"/>
      <c r="T11" s="138"/>
      <c r="U11" s="138"/>
    </row>
    <row r="12" spans="1:21" s="125" customFormat="1" ht="24" customHeight="1">
      <c r="A12" s="140"/>
      <c r="B12" s="138"/>
      <c r="C12" s="141"/>
      <c r="D12" s="138"/>
      <c r="E12" s="138"/>
      <c r="F12" s="138"/>
      <c r="G12" s="138"/>
      <c r="H12" s="138"/>
      <c r="I12" s="138"/>
      <c r="J12" s="138"/>
      <c r="K12" s="138"/>
      <c r="L12" s="138"/>
      <c r="M12" s="138"/>
      <c r="N12" s="138"/>
      <c r="O12" s="138"/>
      <c r="P12" s="138"/>
      <c r="Q12" s="138"/>
      <c r="R12" s="138"/>
      <c r="S12" s="138"/>
      <c r="T12" s="138"/>
      <c r="U12" s="138"/>
    </row>
    <row r="13" spans="1:21" s="125" customFormat="1" ht="24" customHeight="1">
      <c r="A13" s="140"/>
      <c r="B13" s="138"/>
      <c r="C13" s="141"/>
      <c r="D13" s="138"/>
      <c r="E13" s="138"/>
      <c r="F13" s="138"/>
      <c r="G13" s="138"/>
      <c r="H13" s="138"/>
      <c r="I13" s="138"/>
      <c r="J13" s="138"/>
      <c r="K13" s="138"/>
      <c r="L13" s="138"/>
      <c r="M13" s="138"/>
      <c r="N13" s="138"/>
      <c r="O13" s="138"/>
      <c r="P13" s="138"/>
      <c r="Q13" s="138"/>
      <c r="R13" s="138"/>
      <c r="S13" s="138"/>
      <c r="T13" s="138"/>
      <c r="U13" s="138"/>
    </row>
    <row r="14" spans="1:21" s="125" customFormat="1" ht="24" customHeight="1">
      <c r="A14" s="140"/>
      <c r="B14" s="138"/>
      <c r="C14" s="138"/>
      <c r="D14" s="138"/>
      <c r="E14" s="138"/>
      <c r="F14" s="138"/>
      <c r="G14" s="138"/>
      <c r="H14" s="138"/>
      <c r="I14" s="138"/>
      <c r="J14" s="138"/>
      <c r="K14" s="138"/>
      <c r="L14" s="138"/>
      <c r="M14" s="138"/>
      <c r="N14" s="138"/>
      <c r="O14" s="138"/>
      <c r="P14" s="138"/>
      <c r="Q14" s="138"/>
      <c r="R14" s="138"/>
      <c r="S14" s="138"/>
      <c r="T14" s="138"/>
      <c r="U14" s="138"/>
    </row>
  </sheetData>
  <sheetProtection insertColumns="0" insertRows="0" deleteColumns="0" deleteRows="0" autoFilter="0"/>
  <mergeCells count="2">
    <mergeCell ref="A1:U1"/>
    <mergeCell ref="F2:I2"/>
  </mergeCells>
  <phoneticPr fontId="65" type="noConversion"/>
  <pageMargins left="0.75" right="0.75" top="1" bottom="1" header="0.5" footer="0.5"/>
  <pageSetup paperSize="9" scale="55"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showZeros="0" workbookViewId="0">
      <selection activeCell="C12" sqref="C12"/>
    </sheetView>
  </sheetViews>
  <sheetFormatPr defaultColWidth="7.875" defaultRowHeight="14.25" customHeight="1"/>
  <cols>
    <col min="1" max="1" width="33" style="98" customWidth="1"/>
    <col min="2" max="2" width="17" style="98" customWidth="1"/>
    <col min="3" max="3" width="17.125" style="98" customWidth="1"/>
    <col min="4" max="4" width="19.75" style="98" customWidth="1"/>
    <col min="5" max="5" width="21" style="108" hidden="1" customWidth="1"/>
  </cols>
  <sheetData>
    <row r="1" spans="1:5" s="205" customFormat="1" ht="45" customHeight="1">
      <c r="A1" s="377" t="s">
        <v>1423</v>
      </c>
      <c r="B1" s="377"/>
      <c r="C1" s="377"/>
      <c r="D1" s="377"/>
      <c r="E1" s="204"/>
    </row>
    <row r="2" spans="1:5" s="205" customFormat="1" ht="20.25" customHeight="1">
      <c r="A2" s="378" t="s">
        <v>1371</v>
      </c>
      <c r="B2" s="378"/>
      <c r="C2" s="378"/>
      <c r="D2" s="378"/>
      <c r="E2" s="235"/>
    </row>
    <row r="3" spans="1:5" s="205" customFormat="1" ht="30" customHeight="1">
      <c r="A3" s="172" t="s">
        <v>358</v>
      </c>
      <c r="B3" s="189" t="s">
        <v>1361</v>
      </c>
      <c r="C3" s="189" t="s">
        <v>256</v>
      </c>
      <c r="D3" s="189" t="s">
        <v>1362</v>
      </c>
      <c r="E3" s="208" t="s">
        <v>1282</v>
      </c>
    </row>
    <row r="4" spans="1:5" s="205" customFormat="1" ht="20.25" customHeight="1">
      <c r="A4" s="225" t="s">
        <v>1424</v>
      </c>
      <c r="B4" s="216">
        <v>30177</v>
      </c>
      <c r="C4" s="216">
        <v>29357</v>
      </c>
      <c r="D4" s="217">
        <f t="shared" ref="D4:D76" si="0">IF(B4=0,0,C4/B4)</f>
        <v>0.97282698744076612</v>
      </c>
      <c r="E4" s="220">
        <v>501</v>
      </c>
    </row>
    <row r="5" spans="1:5" s="205" customFormat="1" ht="20.25" customHeight="1">
      <c r="A5" s="209" t="s">
        <v>1372</v>
      </c>
      <c r="B5" s="211">
        <v>19091</v>
      </c>
      <c r="C5" s="211">
        <v>18366</v>
      </c>
      <c r="D5" s="236">
        <f t="shared" si="0"/>
        <v>0.96202399036195063</v>
      </c>
      <c r="E5" s="220">
        <v>50101</v>
      </c>
    </row>
    <row r="6" spans="1:5" s="205" customFormat="1" ht="20.25" customHeight="1">
      <c r="A6" s="209" t="s">
        <v>1373</v>
      </c>
      <c r="B6" s="211">
        <v>7145</v>
      </c>
      <c r="C6" s="211">
        <v>6797</v>
      </c>
      <c r="D6" s="236">
        <f t="shared" si="0"/>
        <v>0.95129461161651507</v>
      </c>
      <c r="E6" s="220">
        <v>50102</v>
      </c>
    </row>
    <row r="7" spans="1:5" s="205" customFormat="1" ht="20.25" customHeight="1">
      <c r="A7" s="209" t="s">
        <v>1374</v>
      </c>
      <c r="B7" s="211">
        <v>2892</v>
      </c>
      <c r="C7" s="211">
        <v>2743</v>
      </c>
      <c r="D7" s="236">
        <f t="shared" si="0"/>
        <v>0.94847856154910093</v>
      </c>
      <c r="E7" s="220">
        <v>50103</v>
      </c>
    </row>
    <row r="8" spans="1:5" s="205" customFormat="1" ht="20.25" customHeight="1">
      <c r="A8" s="209" t="s">
        <v>1375</v>
      </c>
      <c r="B8" s="211">
        <v>1049</v>
      </c>
      <c r="C8" s="211">
        <v>1451</v>
      </c>
      <c r="D8" s="236">
        <f t="shared" si="0"/>
        <v>1.3832221163012393</v>
      </c>
      <c r="E8" s="220">
        <v>50199</v>
      </c>
    </row>
    <row r="9" spans="1:5" s="205" customFormat="1" ht="20.25" customHeight="1">
      <c r="A9" s="225" t="s">
        <v>1425</v>
      </c>
      <c r="B9" s="216">
        <v>18705</v>
      </c>
      <c r="C9" s="216">
        <v>13395</v>
      </c>
      <c r="D9" s="238">
        <f t="shared" si="0"/>
        <v>0.71611868484362473</v>
      </c>
      <c r="E9" s="220">
        <v>502</v>
      </c>
    </row>
    <row r="10" spans="1:5" s="205" customFormat="1" ht="20.25" customHeight="1">
      <c r="A10" s="209" t="s">
        <v>1376</v>
      </c>
      <c r="B10" s="211">
        <v>5090</v>
      </c>
      <c r="C10" s="211">
        <v>5814</v>
      </c>
      <c r="D10" s="236">
        <f t="shared" si="0"/>
        <v>1.1422396856581531</v>
      </c>
      <c r="E10" s="220">
        <v>50201</v>
      </c>
    </row>
    <row r="11" spans="1:5" s="205" customFormat="1" ht="20.25" customHeight="1">
      <c r="A11" s="209" t="s">
        <v>1377</v>
      </c>
      <c r="B11" s="211">
        <v>346</v>
      </c>
      <c r="C11" s="211">
        <v>236</v>
      </c>
      <c r="D11" s="236">
        <f t="shared" si="0"/>
        <v>0.68208092485549132</v>
      </c>
      <c r="E11" s="220">
        <v>50202</v>
      </c>
    </row>
    <row r="12" spans="1:5" s="205" customFormat="1" ht="20.25" customHeight="1">
      <c r="A12" s="209" t="s">
        <v>1378</v>
      </c>
      <c r="B12" s="211">
        <v>120</v>
      </c>
      <c r="C12" s="211">
        <v>581</v>
      </c>
      <c r="D12" s="236">
        <f t="shared" si="0"/>
        <v>4.8416666666666668</v>
      </c>
      <c r="E12" s="220">
        <v>50203</v>
      </c>
    </row>
    <row r="13" spans="1:5" s="205" customFormat="1" ht="20.25" customHeight="1">
      <c r="A13" s="209" t="s">
        <v>1379</v>
      </c>
      <c r="B13" s="211">
        <v>134</v>
      </c>
      <c r="C13" s="211">
        <v>1098</v>
      </c>
      <c r="D13" s="236">
        <f t="shared" si="0"/>
        <v>8.1940298507462686</v>
      </c>
      <c r="E13" s="220">
        <v>50204</v>
      </c>
    </row>
    <row r="14" spans="1:5" s="205" customFormat="1" ht="20.25" customHeight="1">
      <c r="A14" s="209" t="s">
        <v>1380</v>
      </c>
      <c r="B14" s="211">
        <v>12302</v>
      </c>
      <c r="C14" s="211">
        <v>4672</v>
      </c>
      <c r="D14" s="236">
        <f t="shared" si="0"/>
        <v>0.37977564623638432</v>
      </c>
      <c r="E14" s="220">
        <v>50205</v>
      </c>
    </row>
    <row r="15" spans="1:5" s="205" customFormat="1" ht="20.25" customHeight="1">
      <c r="A15" s="209" t="s">
        <v>1381</v>
      </c>
      <c r="B15" s="211">
        <v>225</v>
      </c>
      <c r="C15" s="211">
        <v>232</v>
      </c>
      <c r="D15" s="236">
        <f t="shared" si="0"/>
        <v>1.0311111111111111</v>
      </c>
      <c r="E15" s="220">
        <v>50206</v>
      </c>
    </row>
    <row r="16" spans="1:5" s="205" customFormat="1" ht="20.25" customHeight="1">
      <c r="A16" s="209" t="s">
        <v>1382</v>
      </c>
      <c r="B16" s="211">
        <v>0</v>
      </c>
      <c r="C16" s="211">
        <v>0</v>
      </c>
      <c r="D16" s="236">
        <f t="shared" si="0"/>
        <v>0</v>
      </c>
      <c r="E16" s="220">
        <v>50207</v>
      </c>
    </row>
    <row r="17" spans="1:5" s="205" customFormat="1" ht="20.25" customHeight="1">
      <c r="A17" s="209" t="s">
        <v>1383</v>
      </c>
      <c r="B17" s="211">
        <v>345</v>
      </c>
      <c r="C17" s="211">
        <v>449</v>
      </c>
      <c r="D17" s="236">
        <f t="shared" si="0"/>
        <v>1.3014492753623188</v>
      </c>
      <c r="E17" s="220">
        <v>50208</v>
      </c>
    </row>
    <row r="18" spans="1:5" s="205" customFormat="1" ht="20.25" customHeight="1">
      <c r="A18" s="209" t="s">
        <v>1384</v>
      </c>
      <c r="B18" s="211">
        <v>82</v>
      </c>
      <c r="C18" s="211">
        <v>207</v>
      </c>
      <c r="D18" s="236">
        <f t="shared" si="0"/>
        <v>2.524390243902439</v>
      </c>
      <c r="E18" s="220">
        <v>50209</v>
      </c>
    </row>
    <row r="19" spans="1:5" s="205" customFormat="1" ht="20.25" customHeight="1">
      <c r="A19" s="209" t="s">
        <v>1385</v>
      </c>
      <c r="B19" s="211">
        <v>61</v>
      </c>
      <c r="C19" s="211">
        <v>106</v>
      </c>
      <c r="D19" s="236">
        <f t="shared" si="0"/>
        <v>1.7377049180327868</v>
      </c>
      <c r="E19" s="220">
        <v>50299</v>
      </c>
    </row>
    <row r="20" spans="1:5" s="205" customFormat="1" ht="20.25" customHeight="1">
      <c r="A20" s="225" t="s">
        <v>1426</v>
      </c>
      <c r="B20" s="216">
        <v>51920</v>
      </c>
      <c r="C20" s="216">
        <v>34292</v>
      </c>
      <c r="D20" s="238">
        <f t="shared" si="0"/>
        <v>0.66047765793528501</v>
      </c>
      <c r="E20" s="220">
        <v>503</v>
      </c>
    </row>
    <row r="21" spans="1:5" s="205" customFormat="1" ht="20.25" customHeight="1">
      <c r="A21" s="209" t="s">
        <v>1386</v>
      </c>
      <c r="B21" s="211">
        <v>0</v>
      </c>
      <c r="C21" s="211">
        <v>278</v>
      </c>
      <c r="D21" s="236">
        <f t="shared" si="0"/>
        <v>0</v>
      </c>
      <c r="E21" s="220">
        <v>50301</v>
      </c>
    </row>
    <row r="22" spans="1:5" s="205" customFormat="1" ht="20.25" customHeight="1">
      <c r="A22" s="209" t="s">
        <v>1387</v>
      </c>
      <c r="B22" s="211">
        <v>51658</v>
      </c>
      <c r="C22" s="211">
        <v>31598</v>
      </c>
      <c r="D22" s="236">
        <f t="shared" si="0"/>
        <v>0.6116767973982733</v>
      </c>
      <c r="E22" s="220">
        <v>50302</v>
      </c>
    </row>
    <row r="23" spans="1:5" s="205" customFormat="1" ht="20.25" customHeight="1">
      <c r="A23" s="209" t="s">
        <v>1388</v>
      </c>
      <c r="B23" s="211">
        <v>224</v>
      </c>
      <c r="C23" s="211">
        <v>194</v>
      </c>
      <c r="D23" s="236">
        <f t="shared" si="0"/>
        <v>0.8660714285714286</v>
      </c>
      <c r="E23" s="220">
        <v>50303</v>
      </c>
    </row>
    <row r="24" spans="1:5" s="205" customFormat="1" ht="20.25" customHeight="1">
      <c r="A24" s="209" t="s">
        <v>1389</v>
      </c>
      <c r="B24" s="211">
        <v>0</v>
      </c>
      <c r="C24" s="211">
        <v>0</v>
      </c>
      <c r="D24" s="236">
        <f t="shared" si="0"/>
        <v>0</v>
      </c>
      <c r="E24" s="220">
        <v>50305</v>
      </c>
    </row>
    <row r="25" spans="1:5" s="205" customFormat="1" ht="20.25" customHeight="1">
      <c r="A25" s="209" t="s">
        <v>1390</v>
      </c>
      <c r="B25" s="211">
        <v>38</v>
      </c>
      <c r="C25" s="211">
        <v>2222</v>
      </c>
      <c r="D25" s="236">
        <f t="shared" si="0"/>
        <v>58.473684210526315</v>
      </c>
      <c r="E25" s="220">
        <v>50306</v>
      </c>
    </row>
    <row r="26" spans="1:5" s="205" customFormat="1" ht="20.25" customHeight="1">
      <c r="A26" s="209" t="s">
        <v>1391</v>
      </c>
      <c r="B26" s="211">
        <v>0</v>
      </c>
      <c r="C26" s="211">
        <v>0</v>
      </c>
      <c r="D26" s="236">
        <f t="shared" si="0"/>
        <v>0</v>
      </c>
      <c r="E26" s="220">
        <v>50307</v>
      </c>
    </row>
    <row r="27" spans="1:5" s="205" customFormat="1" ht="20.25" customHeight="1">
      <c r="A27" s="209" t="s">
        <v>1392</v>
      </c>
      <c r="B27" s="211">
        <v>0</v>
      </c>
      <c r="C27" s="211">
        <v>0</v>
      </c>
      <c r="D27" s="236">
        <f t="shared" si="0"/>
        <v>0</v>
      </c>
      <c r="E27" s="220">
        <v>50399</v>
      </c>
    </row>
    <row r="28" spans="1:5" s="205" customFormat="1" ht="20.25" customHeight="1">
      <c r="A28" s="225" t="s">
        <v>1427</v>
      </c>
      <c r="B28" s="216">
        <v>6510</v>
      </c>
      <c r="C28" s="216">
        <v>23494</v>
      </c>
      <c r="D28" s="238">
        <f t="shared" si="0"/>
        <v>3.6089093701996928</v>
      </c>
      <c r="E28" s="220">
        <v>504</v>
      </c>
    </row>
    <row r="29" spans="1:5" s="205" customFormat="1" ht="20.25" customHeight="1">
      <c r="A29" s="209" t="s">
        <v>1386</v>
      </c>
      <c r="B29" s="211">
        <v>100</v>
      </c>
      <c r="C29" s="211">
        <v>5568</v>
      </c>
      <c r="D29" s="236">
        <f t="shared" si="0"/>
        <v>55.68</v>
      </c>
      <c r="E29" s="220">
        <v>50401</v>
      </c>
    </row>
    <row r="30" spans="1:5" s="205" customFormat="1" ht="20.25" customHeight="1">
      <c r="A30" s="209" t="s">
        <v>1387</v>
      </c>
      <c r="B30" s="211">
        <v>6258</v>
      </c>
      <c r="C30" s="211">
        <v>17707</v>
      </c>
      <c r="D30" s="236">
        <f t="shared" si="0"/>
        <v>2.8294982422499202</v>
      </c>
      <c r="E30" s="220">
        <v>50402</v>
      </c>
    </row>
    <row r="31" spans="1:5" s="205" customFormat="1" ht="20.25" customHeight="1">
      <c r="A31" s="209" t="s">
        <v>1388</v>
      </c>
      <c r="B31" s="211">
        <v>147</v>
      </c>
      <c r="C31" s="211">
        <v>0</v>
      </c>
      <c r="D31" s="236">
        <f t="shared" si="0"/>
        <v>0</v>
      </c>
      <c r="E31" s="220">
        <v>50403</v>
      </c>
    </row>
    <row r="32" spans="1:5" s="205" customFormat="1" ht="20.25" customHeight="1">
      <c r="A32" s="209" t="s">
        <v>1390</v>
      </c>
      <c r="B32" s="211">
        <v>5</v>
      </c>
      <c r="C32" s="211">
        <v>219</v>
      </c>
      <c r="D32" s="236">
        <f t="shared" si="0"/>
        <v>43.8</v>
      </c>
      <c r="E32" s="220">
        <v>50404</v>
      </c>
    </row>
    <row r="33" spans="1:5" s="205" customFormat="1" ht="20.25" customHeight="1">
      <c r="A33" s="209" t="s">
        <v>1391</v>
      </c>
      <c r="B33" s="211">
        <v>0</v>
      </c>
      <c r="C33" s="211">
        <v>0</v>
      </c>
      <c r="D33" s="236">
        <f t="shared" si="0"/>
        <v>0</v>
      </c>
      <c r="E33" s="220">
        <v>50405</v>
      </c>
    </row>
    <row r="34" spans="1:5" s="205" customFormat="1" ht="20.25" customHeight="1">
      <c r="A34" s="209" t="s">
        <v>1392</v>
      </c>
      <c r="B34" s="211">
        <v>0</v>
      </c>
      <c r="C34" s="211">
        <v>0</v>
      </c>
      <c r="D34" s="236">
        <f t="shared" si="0"/>
        <v>0</v>
      </c>
      <c r="E34" s="220">
        <v>50499</v>
      </c>
    </row>
    <row r="35" spans="1:5" s="205" customFormat="1" ht="20.25" customHeight="1">
      <c r="A35" s="225" t="s">
        <v>1428</v>
      </c>
      <c r="B35" s="216">
        <v>43301</v>
      </c>
      <c r="C35" s="216">
        <v>58519</v>
      </c>
      <c r="D35" s="238">
        <f t="shared" si="0"/>
        <v>1.3514468488025682</v>
      </c>
      <c r="E35" s="220">
        <v>505</v>
      </c>
    </row>
    <row r="36" spans="1:5" s="205" customFormat="1" ht="20.25" customHeight="1">
      <c r="A36" s="209" t="s">
        <v>1393</v>
      </c>
      <c r="B36" s="211">
        <v>42370</v>
      </c>
      <c r="C36" s="211">
        <v>51464</v>
      </c>
      <c r="D36" s="236">
        <f t="shared" si="0"/>
        <v>1.214632995043663</v>
      </c>
      <c r="E36" s="220">
        <v>50501</v>
      </c>
    </row>
    <row r="37" spans="1:5" s="205" customFormat="1" ht="20.25" customHeight="1">
      <c r="A37" s="209" t="s">
        <v>1394</v>
      </c>
      <c r="B37" s="211">
        <v>931</v>
      </c>
      <c r="C37" s="211">
        <v>7055</v>
      </c>
      <c r="D37" s="236">
        <f t="shared" si="0"/>
        <v>7.5778732545649836</v>
      </c>
      <c r="E37" s="220">
        <v>50502</v>
      </c>
    </row>
    <row r="38" spans="1:5" s="205" customFormat="1" ht="20.25" customHeight="1">
      <c r="A38" s="209" t="s">
        <v>1395</v>
      </c>
      <c r="B38" s="211">
        <v>0</v>
      </c>
      <c r="C38" s="211">
        <v>0</v>
      </c>
      <c r="D38" s="236">
        <f t="shared" si="0"/>
        <v>0</v>
      </c>
      <c r="E38" s="220">
        <v>50599</v>
      </c>
    </row>
    <row r="39" spans="1:5" s="205" customFormat="1" ht="20.25" customHeight="1">
      <c r="A39" s="225" t="s">
        <v>1429</v>
      </c>
      <c r="B39" s="216">
        <v>2500</v>
      </c>
      <c r="C39" s="216">
        <v>4159</v>
      </c>
      <c r="D39" s="238">
        <f t="shared" si="0"/>
        <v>1.6636</v>
      </c>
      <c r="E39" s="220">
        <v>506</v>
      </c>
    </row>
    <row r="40" spans="1:5" s="205" customFormat="1" ht="20.25" customHeight="1">
      <c r="A40" s="209" t="s">
        <v>1396</v>
      </c>
      <c r="B40" s="211">
        <v>2500</v>
      </c>
      <c r="C40" s="211">
        <v>4034</v>
      </c>
      <c r="D40" s="236">
        <f t="shared" si="0"/>
        <v>1.6135999999999999</v>
      </c>
      <c r="E40" s="220">
        <v>50601</v>
      </c>
    </row>
    <row r="41" spans="1:5" s="205" customFormat="1" ht="20.25" customHeight="1">
      <c r="A41" s="209" t="s">
        <v>1397</v>
      </c>
      <c r="B41" s="211">
        <v>0</v>
      </c>
      <c r="C41" s="211">
        <v>125</v>
      </c>
      <c r="D41" s="236">
        <f t="shared" si="0"/>
        <v>0</v>
      </c>
      <c r="E41" s="220">
        <v>50602</v>
      </c>
    </row>
    <row r="42" spans="1:5" s="205" customFormat="1" ht="20.25" customHeight="1">
      <c r="A42" s="225" t="s">
        <v>1430</v>
      </c>
      <c r="B42" s="216">
        <v>1122</v>
      </c>
      <c r="C42" s="216">
        <v>3231</v>
      </c>
      <c r="D42" s="238">
        <f t="shared" si="0"/>
        <v>2.8796791443850269</v>
      </c>
      <c r="E42" s="220">
        <v>507</v>
      </c>
    </row>
    <row r="43" spans="1:5" s="205" customFormat="1" ht="20.25" customHeight="1">
      <c r="A43" s="209" t="s">
        <v>1398</v>
      </c>
      <c r="B43" s="211">
        <v>522</v>
      </c>
      <c r="C43" s="211">
        <v>2504</v>
      </c>
      <c r="D43" s="236">
        <f t="shared" si="0"/>
        <v>4.7969348659003828</v>
      </c>
      <c r="E43" s="220">
        <v>50701</v>
      </c>
    </row>
    <row r="44" spans="1:5" s="205" customFormat="1" ht="20.25" customHeight="1">
      <c r="A44" s="209" t="s">
        <v>1399</v>
      </c>
      <c r="B44" s="211">
        <v>379</v>
      </c>
      <c r="C44" s="211">
        <v>581</v>
      </c>
      <c r="D44" s="236">
        <f t="shared" si="0"/>
        <v>1.5329815303430079</v>
      </c>
      <c r="E44" s="220">
        <v>50702</v>
      </c>
    </row>
    <row r="45" spans="1:5" s="205" customFormat="1" ht="20.25" customHeight="1">
      <c r="A45" s="209" t="s">
        <v>1400</v>
      </c>
      <c r="B45" s="211">
        <v>221</v>
      </c>
      <c r="C45" s="211">
        <v>146</v>
      </c>
      <c r="D45" s="236">
        <f t="shared" si="0"/>
        <v>0.66063348416289591</v>
      </c>
      <c r="E45" s="220">
        <v>50799</v>
      </c>
    </row>
    <row r="46" spans="1:5" s="205" customFormat="1" ht="20.25" customHeight="1">
      <c r="A46" s="225" t="s">
        <v>1431</v>
      </c>
      <c r="B46" s="216">
        <v>0</v>
      </c>
      <c r="C46" s="216">
        <v>0</v>
      </c>
      <c r="D46" s="238">
        <f t="shared" si="0"/>
        <v>0</v>
      </c>
      <c r="E46" s="220">
        <v>508</v>
      </c>
    </row>
    <row r="47" spans="1:5" s="205" customFormat="1" ht="20.25" customHeight="1">
      <c r="A47" s="209" t="s">
        <v>1401</v>
      </c>
      <c r="B47" s="211">
        <v>0</v>
      </c>
      <c r="C47" s="211">
        <v>0</v>
      </c>
      <c r="D47" s="236">
        <f t="shared" si="0"/>
        <v>0</v>
      </c>
      <c r="E47" s="220">
        <v>50803</v>
      </c>
    </row>
    <row r="48" spans="1:5" s="205" customFormat="1" ht="20.25" customHeight="1">
      <c r="A48" s="209" t="s">
        <v>1402</v>
      </c>
      <c r="B48" s="211">
        <v>0</v>
      </c>
      <c r="C48" s="211">
        <v>0</v>
      </c>
      <c r="D48" s="236">
        <f t="shared" si="0"/>
        <v>0</v>
      </c>
      <c r="E48" s="220">
        <v>50804</v>
      </c>
    </row>
    <row r="49" spans="1:5" s="205" customFormat="1" ht="20.25" customHeight="1">
      <c r="A49" s="209" t="s">
        <v>1403</v>
      </c>
      <c r="B49" s="211">
        <v>0</v>
      </c>
      <c r="C49" s="211">
        <v>0</v>
      </c>
      <c r="D49" s="236">
        <f t="shared" si="0"/>
        <v>0</v>
      </c>
      <c r="E49" s="220">
        <v>50805</v>
      </c>
    </row>
    <row r="50" spans="1:5" s="205" customFormat="1" ht="20.25" customHeight="1">
      <c r="A50" s="209" t="s">
        <v>1404</v>
      </c>
      <c r="B50" s="211">
        <v>0</v>
      </c>
      <c r="C50" s="211">
        <v>0</v>
      </c>
      <c r="D50" s="236">
        <f t="shared" si="0"/>
        <v>0</v>
      </c>
      <c r="E50" s="220">
        <v>50899</v>
      </c>
    </row>
    <row r="51" spans="1:5" s="205" customFormat="1" ht="20.25" customHeight="1">
      <c r="A51" s="225" t="s">
        <v>1432</v>
      </c>
      <c r="B51" s="216">
        <v>36943</v>
      </c>
      <c r="C51" s="216">
        <v>40700</v>
      </c>
      <c r="D51" s="238">
        <f t="shared" si="0"/>
        <v>1.1016972092141948</v>
      </c>
      <c r="E51" s="220">
        <v>509</v>
      </c>
    </row>
    <row r="52" spans="1:5" s="205" customFormat="1" ht="20.25" customHeight="1">
      <c r="A52" s="209" t="s">
        <v>1405</v>
      </c>
      <c r="B52" s="211">
        <v>31224</v>
      </c>
      <c r="C52" s="211">
        <v>23862</v>
      </c>
      <c r="D52" s="236">
        <f t="shared" si="0"/>
        <v>0.76421983089930823</v>
      </c>
      <c r="E52" s="220">
        <v>50901</v>
      </c>
    </row>
    <row r="53" spans="1:5" s="205" customFormat="1" ht="20.25" customHeight="1">
      <c r="A53" s="209" t="s">
        <v>1406</v>
      </c>
      <c r="B53" s="211">
        <v>289</v>
      </c>
      <c r="C53" s="211">
        <v>3763</v>
      </c>
      <c r="D53" s="236">
        <f t="shared" si="0"/>
        <v>13.020761245674741</v>
      </c>
      <c r="E53" s="220">
        <v>50902</v>
      </c>
    </row>
    <row r="54" spans="1:5" s="205" customFormat="1" ht="20.25" customHeight="1">
      <c r="A54" s="209" t="s">
        <v>1407</v>
      </c>
      <c r="B54" s="211">
        <v>471</v>
      </c>
      <c r="C54" s="211">
        <v>7459</v>
      </c>
      <c r="D54" s="236">
        <f t="shared" si="0"/>
        <v>15.836518046709129</v>
      </c>
      <c r="E54" s="220">
        <v>50903</v>
      </c>
    </row>
    <row r="55" spans="1:5" s="205" customFormat="1" ht="20.25" customHeight="1">
      <c r="A55" s="209" t="s">
        <v>1408</v>
      </c>
      <c r="B55" s="211">
        <v>4859</v>
      </c>
      <c r="C55" s="211">
        <v>5119</v>
      </c>
      <c r="D55" s="236">
        <f t="shared" si="0"/>
        <v>1.0535089524593537</v>
      </c>
      <c r="E55" s="220">
        <v>50905</v>
      </c>
    </row>
    <row r="56" spans="1:5" s="205" customFormat="1" ht="20.25" customHeight="1">
      <c r="A56" s="209" t="s">
        <v>1409</v>
      </c>
      <c r="B56" s="211">
        <v>100</v>
      </c>
      <c r="C56" s="211">
        <v>497</v>
      </c>
      <c r="D56" s="236">
        <f t="shared" si="0"/>
        <v>4.97</v>
      </c>
      <c r="E56" s="220">
        <v>50999</v>
      </c>
    </row>
    <row r="57" spans="1:5" s="205" customFormat="1" ht="20.25" customHeight="1">
      <c r="A57" s="225" t="s">
        <v>1433</v>
      </c>
      <c r="B57" s="216">
        <v>14054</v>
      </c>
      <c r="C57" s="216">
        <v>7642</v>
      </c>
      <c r="D57" s="238">
        <f t="shared" si="0"/>
        <v>0.54375978369147571</v>
      </c>
      <c r="E57" s="220">
        <v>510</v>
      </c>
    </row>
    <row r="58" spans="1:5" s="205" customFormat="1" ht="20.25" customHeight="1">
      <c r="A58" s="209" t="s">
        <v>1410</v>
      </c>
      <c r="B58" s="211">
        <v>14054</v>
      </c>
      <c r="C58" s="211">
        <v>7642</v>
      </c>
      <c r="D58" s="236">
        <f t="shared" si="0"/>
        <v>0.54375978369147571</v>
      </c>
      <c r="E58" s="220">
        <v>51002</v>
      </c>
    </row>
    <row r="59" spans="1:5" s="205" customFormat="1" ht="20.25" customHeight="1">
      <c r="A59" s="209" t="s">
        <v>655</v>
      </c>
      <c r="B59" s="211">
        <v>0</v>
      </c>
      <c r="C59" s="211">
        <v>0</v>
      </c>
      <c r="D59" s="236">
        <f t="shared" si="0"/>
        <v>0</v>
      </c>
      <c r="E59" s="220">
        <v>51003</v>
      </c>
    </row>
    <row r="60" spans="1:5" s="205" customFormat="1" ht="20.25" customHeight="1">
      <c r="A60" s="209" t="s">
        <v>1411</v>
      </c>
      <c r="B60" s="211">
        <v>0</v>
      </c>
      <c r="C60" s="211">
        <v>0</v>
      </c>
      <c r="D60" s="236">
        <f t="shared" si="0"/>
        <v>0</v>
      </c>
      <c r="E60" s="220">
        <v>51004</v>
      </c>
    </row>
    <row r="61" spans="1:5" s="205" customFormat="1" ht="20.25" customHeight="1">
      <c r="A61" s="225" t="s">
        <v>1434</v>
      </c>
      <c r="B61" s="216">
        <v>6302</v>
      </c>
      <c r="C61" s="216">
        <v>4881</v>
      </c>
      <c r="D61" s="238">
        <f t="shared" si="0"/>
        <v>0.77451602665820374</v>
      </c>
      <c r="E61" s="220">
        <v>511</v>
      </c>
    </row>
    <row r="62" spans="1:5" s="205" customFormat="1" ht="20.25" customHeight="1">
      <c r="A62" s="209" t="s">
        <v>1412</v>
      </c>
      <c r="B62" s="211">
        <v>6277</v>
      </c>
      <c r="C62" s="211">
        <v>4824</v>
      </c>
      <c r="D62" s="236">
        <f t="shared" si="0"/>
        <v>0.7685199936275291</v>
      </c>
      <c r="E62" s="220">
        <v>51101</v>
      </c>
    </row>
    <row r="63" spans="1:5" s="205" customFormat="1" ht="20.25" customHeight="1">
      <c r="A63" s="209" t="s">
        <v>1413</v>
      </c>
      <c r="B63" s="211">
        <v>0</v>
      </c>
      <c r="C63" s="211">
        <v>0</v>
      </c>
      <c r="D63" s="236">
        <f t="shared" si="0"/>
        <v>0</v>
      </c>
      <c r="E63" s="220">
        <v>51102</v>
      </c>
    </row>
    <row r="64" spans="1:5" s="205" customFormat="1" ht="20.25" customHeight="1">
      <c r="A64" s="209" t="s">
        <v>1414</v>
      </c>
      <c r="B64" s="211">
        <v>25</v>
      </c>
      <c r="C64" s="211">
        <v>57</v>
      </c>
      <c r="D64" s="236">
        <f t="shared" si="0"/>
        <v>2.2799999999999998</v>
      </c>
      <c r="E64" s="220">
        <v>51103</v>
      </c>
    </row>
    <row r="65" spans="1:5" s="205" customFormat="1" ht="20.25" customHeight="1">
      <c r="A65" s="209" t="s">
        <v>1415</v>
      </c>
      <c r="B65" s="211">
        <v>0</v>
      </c>
      <c r="C65" s="211">
        <v>0</v>
      </c>
      <c r="D65" s="236">
        <f t="shared" si="0"/>
        <v>0</v>
      </c>
      <c r="E65" s="220">
        <v>51104</v>
      </c>
    </row>
    <row r="66" spans="1:5" s="205" customFormat="1" ht="20.25" customHeight="1">
      <c r="A66" s="225" t="s">
        <v>1435</v>
      </c>
      <c r="B66" s="216">
        <v>300</v>
      </c>
      <c r="C66" s="216"/>
      <c r="D66" s="238">
        <f t="shared" si="0"/>
        <v>0</v>
      </c>
      <c r="E66" s="220">
        <v>514</v>
      </c>
    </row>
    <row r="67" spans="1:5" s="205" customFormat="1" ht="20.25" customHeight="1">
      <c r="A67" s="209" t="s">
        <v>1416</v>
      </c>
      <c r="B67" s="211">
        <v>300</v>
      </c>
      <c r="C67" s="211"/>
      <c r="D67" s="236">
        <f t="shared" si="0"/>
        <v>0</v>
      </c>
      <c r="E67" s="220">
        <v>51401</v>
      </c>
    </row>
    <row r="68" spans="1:5" s="205" customFormat="1" ht="20.25" customHeight="1">
      <c r="A68" s="209" t="s">
        <v>1417</v>
      </c>
      <c r="B68" s="211"/>
      <c r="C68" s="211"/>
      <c r="D68" s="236">
        <f t="shared" si="0"/>
        <v>0</v>
      </c>
      <c r="E68" s="220">
        <v>51402</v>
      </c>
    </row>
    <row r="69" spans="1:5" s="205" customFormat="1" ht="20.25" customHeight="1">
      <c r="A69" s="225" t="s">
        <v>1436</v>
      </c>
      <c r="B69" s="216"/>
      <c r="C69" s="216"/>
      <c r="D69" s="238">
        <f t="shared" si="0"/>
        <v>0</v>
      </c>
      <c r="E69" s="220">
        <v>599</v>
      </c>
    </row>
    <row r="70" spans="1:5" s="205" customFormat="1" ht="20.25" customHeight="1">
      <c r="A70" s="209" t="s">
        <v>1418</v>
      </c>
      <c r="B70" s="211"/>
      <c r="C70" s="211"/>
      <c r="D70" s="236">
        <f t="shared" si="0"/>
        <v>0</v>
      </c>
      <c r="E70" s="220">
        <v>59907</v>
      </c>
    </row>
    <row r="71" spans="1:5" s="205" customFormat="1" ht="20.25" customHeight="1">
      <c r="A71" s="209" t="s">
        <v>1419</v>
      </c>
      <c r="B71" s="211"/>
      <c r="C71" s="211"/>
      <c r="D71" s="236">
        <f t="shared" si="0"/>
        <v>0</v>
      </c>
      <c r="E71" s="220">
        <v>59908</v>
      </c>
    </row>
    <row r="72" spans="1:5" s="205" customFormat="1" ht="20.25" customHeight="1">
      <c r="A72" s="209" t="s">
        <v>1420</v>
      </c>
      <c r="B72" s="211"/>
      <c r="C72" s="211"/>
      <c r="D72" s="236">
        <f t="shared" si="0"/>
        <v>0</v>
      </c>
      <c r="E72" s="220">
        <v>59909</v>
      </c>
    </row>
    <row r="73" spans="1:5" s="205" customFormat="1" ht="20.25" customHeight="1">
      <c r="A73" s="209" t="s">
        <v>1421</v>
      </c>
      <c r="B73" s="211"/>
      <c r="C73" s="211"/>
      <c r="D73" s="236">
        <f t="shared" si="0"/>
        <v>0</v>
      </c>
      <c r="E73" s="220">
        <v>59910</v>
      </c>
    </row>
    <row r="74" spans="1:5" s="205" customFormat="1" ht="20.25" customHeight="1">
      <c r="A74" s="209" t="s">
        <v>1126</v>
      </c>
      <c r="B74" s="211"/>
      <c r="C74" s="211"/>
      <c r="D74" s="236">
        <f t="shared" si="0"/>
        <v>0</v>
      </c>
      <c r="E74" s="220">
        <v>59999</v>
      </c>
    </row>
    <row r="75" spans="1:5" s="205" customFormat="1" ht="20.25" customHeight="1">
      <c r="A75" s="209" t="str">
        <f>""</f>
        <v/>
      </c>
      <c r="B75" s="237"/>
      <c r="C75" s="237"/>
      <c r="D75" s="236">
        <f t="shared" si="0"/>
        <v>0</v>
      </c>
      <c r="E75" s="213"/>
    </row>
    <row r="76" spans="1:5" s="205" customFormat="1" ht="20.25" customHeight="1">
      <c r="A76" s="214" t="s">
        <v>1422</v>
      </c>
      <c r="B76" s="211">
        <f>SUM(B4,B9,B20,B28,B35,B39,B42,B51,B57,B61,B66,B69)</f>
        <v>211834</v>
      </c>
      <c r="C76" s="211">
        <f>SUM(C4,C9,C20,C28,C35,C39,C42,C51,C57,C61,C66,C69)</f>
        <v>219670</v>
      </c>
      <c r="D76" s="236">
        <f t="shared" si="0"/>
        <v>1.0369912289811833</v>
      </c>
      <c r="E76" s="213"/>
    </row>
  </sheetData>
  <sheetProtection insertColumns="0" insertRows="0" deleteColumns="0" deleteRows="0" autoFilter="0"/>
  <mergeCells count="2">
    <mergeCell ref="A1:D1"/>
    <mergeCell ref="A2:D2"/>
  </mergeCells>
  <phoneticPr fontId="65" type="noConversion"/>
  <printOptions horizontalCentered="1"/>
  <pageMargins left="0.39370078740157483" right="0.39370078740157483" top="0.98425196850393704" bottom="0.98425196850393704" header="0.51181102362204722" footer="0.51181102362204722"/>
  <pageSetup paperSize="9" scale="9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showZeros="0" zoomScale="105" zoomScaleNormal="105" workbookViewId="0">
      <pane xSplit="2" ySplit="3" topLeftCell="C4" activePane="bottomRight" state="frozen"/>
      <selection pane="topRight" activeCell="C1" sqref="C1"/>
      <selection pane="bottomLeft" activeCell="A4" sqref="A4"/>
      <selection pane="bottomRight" activeCell="A26" sqref="A26"/>
    </sheetView>
  </sheetViews>
  <sheetFormatPr defaultColWidth="9" defaultRowHeight="20.25" customHeight="1"/>
  <cols>
    <col min="1" max="1" width="46" style="15" customWidth="1"/>
    <col min="2" max="2" width="6.5" style="15" hidden="1" customWidth="1"/>
    <col min="3" max="3" width="13.75" style="15" customWidth="1"/>
    <col min="4" max="4" width="16.25" style="15" hidden="1" customWidth="1"/>
    <col min="5" max="5" width="8" style="15" hidden="1" customWidth="1"/>
    <col min="6" max="6" width="14.625" style="15" customWidth="1"/>
    <col min="7" max="7" width="13.875" style="15" customWidth="1"/>
    <col min="8" max="8" width="12.875" style="15" customWidth="1"/>
    <col min="9" max="9" width="12.375" style="15" hidden="1" customWidth="1"/>
    <col min="10" max="10" width="12.75" style="15" customWidth="1"/>
    <col min="11" max="11" width="12.75" style="125" hidden="1" customWidth="1"/>
  </cols>
  <sheetData>
    <row r="1" spans="1:11" s="170" customFormat="1" ht="39" customHeight="1">
      <c r="A1" s="370" t="s">
        <v>1527</v>
      </c>
      <c r="B1" s="370"/>
      <c r="C1" s="370"/>
      <c r="D1" s="370"/>
      <c r="E1" s="370"/>
      <c r="F1" s="370"/>
      <c r="G1" s="370"/>
      <c r="H1" s="370"/>
      <c r="I1" s="370"/>
      <c r="J1" s="370"/>
      <c r="K1" s="201"/>
    </row>
    <row r="2" spans="1:11" s="170" customFormat="1" ht="18" customHeight="1">
      <c r="A2" s="20"/>
      <c r="B2" s="20"/>
      <c r="C2" s="20"/>
      <c r="D2" s="20"/>
      <c r="E2" s="20"/>
      <c r="F2" s="20"/>
      <c r="G2" s="20"/>
      <c r="H2" s="20"/>
      <c r="I2" s="20"/>
      <c r="J2" s="239" t="s">
        <v>1437</v>
      </c>
      <c r="K2" s="239"/>
    </row>
    <row r="3" spans="1:11" s="170" customFormat="1" ht="32.25" customHeight="1">
      <c r="A3" s="240" t="s">
        <v>1438</v>
      </c>
      <c r="B3" s="241" t="s">
        <v>1439</v>
      </c>
      <c r="C3" s="241" t="s">
        <v>1439</v>
      </c>
      <c r="D3" s="241" t="s">
        <v>1440</v>
      </c>
      <c r="E3" s="241" t="s">
        <v>1441</v>
      </c>
      <c r="F3" s="241" t="s">
        <v>1442</v>
      </c>
      <c r="G3" s="241" t="s">
        <v>1443</v>
      </c>
      <c r="H3" s="241" t="s">
        <v>1443</v>
      </c>
      <c r="I3" s="241" t="s">
        <v>1444</v>
      </c>
      <c r="J3" s="241" t="s">
        <v>1445</v>
      </c>
      <c r="K3" s="242" t="s">
        <v>1446</v>
      </c>
    </row>
    <row r="4" spans="1:11" s="170" customFormat="1" ht="18" customHeight="1">
      <c r="A4" s="247" t="s">
        <v>1447</v>
      </c>
      <c r="B4" s="243"/>
      <c r="C4" s="243">
        <f>SUM(C15,C43,C70)</f>
        <v>25275</v>
      </c>
      <c r="D4" s="243">
        <f t="shared" ref="D4:F4" si="0">SUM(D15,D43,D70)</f>
        <v>0</v>
      </c>
      <c r="E4" s="243">
        <f t="shared" si="0"/>
        <v>37944</v>
      </c>
      <c r="F4" s="243">
        <f t="shared" si="0"/>
        <v>18315</v>
      </c>
      <c r="G4" s="244">
        <f>IF(C4=0,0,F4/C4)</f>
        <v>0.72462908011869431</v>
      </c>
      <c r="H4" s="244">
        <f>IF(C4=0,0,F4/C4)</f>
        <v>0.72462908011869431</v>
      </c>
      <c r="I4" s="244">
        <f t="shared" ref="I4:I86" si="1">IF(D4=0,0,F4/D4)</f>
        <v>0</v>
      </c>
      <c r="J4" s="244">
        <f>IF(E4=0,0,F4/E4)</f>
        <v>0.48268500948766602</v>
      </c>
      <c r="K4" s="245">
        <v>10301</v>
      </c>
    </row>
    <row r="5" spans="1:11" s="170" customFormat="1" ht="18" customHeight="1">
      <c r="A5" s="247" t="s">
        <v>1448</v>
      </c>
      <c r="B5" s="243"/>
      <c r="C5" s="243">
        <v>0</v>
      </c>
      <c r="D5" s="243">
        <v>0</v>
      </c>
      <c r="E5" s="243">
        <v>0</v>
      </c>
      <c r="F5" s="243">
        <v>0</v>
      </c>
      <c r="G5" s="244">
        <f t="shared" ref="G5:G68" si="2">IF(C5=0,0,F5/C5)</f>
        <v>0</v>
      </c>
      <c r="H5" s="244">
        <f t="shared" ref="H5:H86" si="3">IF(C5=0,0,F5/C5)</f>
        <v>0</v>
      </c>
      <c r="I5" s="244">
        <f t="shared" si="1"/>
        <v>0</v>
      </c>
      <c r="J5" s="244">
        <f t="shared" ref="J5:J86" si="4">IF(E5=0,0,F5/E5)</f>
        <v>0</v>
      </c>
      <c r="K5" s="245">
        <v>1030102</v>
      </c>
    </row>
    <row r="6" spans="1:11" s="170" customFormat="1" ht="18" customHeight="1">
      <c r="A6" s="247" t="s">
        <v>1449</v>
      </c>
      <c r="B6" s="243"/>
      <c r="C6" s="243">
        <v>0</v>
      </c>
      <c r="D6" s="243">
        <v>0</v>
      </c>
      <c r="E6" s="243">
        <v>0</v>
      </c>
      <c r="F6" s="243">
        <v>0</v>
      </c>
      <c r="G6" s="244">
        <f t="shared" si="2"/>
        <v>0</v>
      </c>
      <c r="H6" s="244">
        <f t="shared" si="3"/>
        <v>0</v>
      </c>
      <c r="I6" s="244">
        <f t="shared" si="1"/>
        <v>0</v>
      </c>
      <c r="J6" s="244">
        <f t="shared" si="4"/>
        <v>0</v>
      </c>
      <c r="K6" s="245">
        <v>103010201</v>
      </c>
    </row>
    <row r="7" spans="1:11" s="170" customFormat="1" ht="18" customHeight="1">
      <c r="A7" s="247" t="s">
        <v>1450</v>
      </c>
      <c r="B7" s="243"/>
      <c r="C7" s="243">
        <v>0</v>
      </c>
      <c r="D7" s="243">
        <v>0</v>
      </c>
      <c r="E7" s="243">
        <v>0</v>
      </c>
      <c r="F7" s="243">
        <v>0</v>
      </c>
      <c r="G7" s="244">
        <f t="shared" si="2"/>
        <v>0</v>
      </c>
      <c r="H7" s="244">
        <f t="shared" si="3"/>
        <v>0</v>
      </c>
      <c r="I7" s="244">
        <f t="shared" si="1"/>
        <v>0</v>
      </c>
      <c r="J7" s="244">
        <f t="shared" si="4"/>
        <v>0</v>
      </c>
      <c r="K7" s="245">
        <v>103010202</v>
      </c>
    </row>
    <row r="8" spans="1:11" s="170" customFormat="1" ht="18" customHeight="1">
      <c r="A8" s="247" t="s">
        <v>1451</v>
      </c>
      <c r="B8" s="243"/>
      <c r="C8" s="243">
        <v>0</v>
      </c>
      <c r="D8" s="243">
        <v>0</v>
      </c>
      <c r="E8" s="243">
        <v>0</v>
      </c>
      <c r="F8" s="243">
        <v>0</v>
      </c>
      <c r="G8" s="244">
        <f t="shared" si="2"/>
        <v>0</v>
      </c>
      <c r="H8" s="244">
        <f t="shared" si="3"/>
        <v>0</v>
      </c>
      <c r="I8" s="244">
        <f t="shared" si="1"/>
        <v>0</v>
      </c>
      <c r="J8" s="244">
        <f t="shared" si="4"/>
        <v>0</v>
      </c>
      <c r="K8" s="245">
        <v>1030106</v>
      </c>
    </row>
    <row r="9" spans="1:11" s="170" customFormat="1" ht="18" customHeight="1">
      <c r="A9" s="247" t="s">
        <v>1452</v>
      </c>
      <c r="B9" s="243"/>
      <c r="C9" s="243">
        <v>0</v>
      </c>
      <c r="D9" s="243">
        <v>0</v>
      </c>
      <c r="E9" s="243">
        <v>0</v>
      </c>
      <c r="F9" s="243">
        <v>0</v>
      </c>
      <c r="G9" s="244">
        <f t="shared" si="2"/>
        <v>0</v>
      </c>
      <c r="H9" s="244">
        <f t="shared" si="3"/>
        <v>0</v>
      </c>
      <c r="I9" s="244">
        <f t="shared" si="1"/>
        <v>0</v>
      </c>
      <c r="J9" s="244">
        <f t="shared" si="4"/>
        <v>0</v>
      </c>
      <c r="K9" s="245">
        <v>1030110</v>
      </c>
    </row>
    <row r="10" spans="1:11" s="170" customFormat="1" ht="18" customHeight="1">
      <c r="A10" s="247" t="s">
        <v>1453</v>
      </c>
      <c r="B10" s="243"/>
      <c r="C10" s="243">
        <v>0</v>
      </c>
      <c r="D10" s="243">
        <v>0</v>
      </c>
      <c r="E10" s="243">
        <v>0</v>
      </c>
      <c r="F10" s="243">
        <v>0</v>
      </c>
      <c r="G10" s="244">
        <f t="shared" si="2"/>
        <v>0</v>
      </c>
      <c r="H10" s="244">
        <f t="shared" si="3"/>
        <v>0</v>
      </c>
      <c r="I10" s="244">
        <f t="shared" si="1"/>
        <v>0</v>
      </c>
      <c r="J10" s="244">
        <f t="shared" si="4"/>
        <v>0</v>
      </c>
      <c r="K10" s="245">
        <v>1030112</v>
      </c>
    </row>
    <row r="11" spans="1:11" s="170" customFormat="1" ht="18" customHeight="1">
      <c r="A11" s="247" t="s">
        <v>1454</v>
      </c>
      <c r="B11" s="243"/>
      <c r="C11" s="243">
        <v>0</v>
      </c>
      <c r="D11" s="243">
        <v>0</v>
      </c>
      <c r="E11" s="243">
        <v>0</v>
      </c>
      <c r="F11" s="243">
        <v>0</v>
      </c>
      <c r="G11" s="244">
        <f t="shared" si="2"/>
        <v>0</v>
      </c>
      <c r="H11" s="244">
        <f t="shared" si="3"/>
        <v>0</v>
      </c>
      <c r="I11" s="244">
        <f t="shared" si="1"/>
        <v>0</v>
      </c>
      <c r="J11" s="244">
        <f t="shared" si="4"/>
        <v>0</v>
      </c>
      <c r="K11" s="245">
        <v>1030121</v>
      </c>
    </row>
    <row r="12" spans="1:11" s="170" customFormat="1" ht="18" customHeight="1">
      <c r="A12" s="247" t="s">
        <v>1455</v>
      </c>
      <c r="B12" s="243"/>
      <c r="C12" s="243">
        <v>0</v>
      </c>
      <c r="D12" s="243">
        <v>0</v>
      </c>
      <c r="E12" s="243">
        <v>0</v>
      </c>
      <c r="F12" s="243">
        <v>0</v>
      </c>
      <c r="G12" s="244">
        <f t="shared" si="2"/>
        <v>0</v>
      </c>
      <c r="H12" s="244">
        <f t="shared" si="3"/>
        <v>0</v>
      </c>
      <c r="I12" s="244">
        <f t="shared" si="1"/>
        <v>0</v>
      </c>
      <c r="J12" s="244">
        <f t="shared" si="4"/>
        <v>0</v>
      </c>
      <c r="K12" s="245">
        <v>1030129</v>
      </c>
    </row>
    <row r="13" spans="1:11" s="170" customFormat="1" ht="18" customHeight="1">
      <c r="A13" s="247" t="s">
        <v>1456</v>
      </c>
      <c r="B13" s="243"/>
      <c r="C13" s="243">
        <v>0</v>
      </c>
      <c r="D13" s="243">
        <v>0</v>
      </c>
      <c r="E13" s="243">
        <v>0</v>
      </c>
      <c r="F13" s="243">
        <v>0</v>
      </c>
      <c r="G13" s="244">
        <f t="shared" si="2"/>
        <v>0</v>
      </c>
      <c r="H13" s="244">
        <f t="shared" si="3"/>
        <v>0</v>
      </c>
      <c r="I13" s="244">
        <f t="shared" si="1"/>
        <v>0</v>
      </c>
      <c r="J13" s="244">
        <f t="shared" si="4"/>
        <v>0</v>
      </c>
      <c r="K13" s="245">
        <v>1030146</v>
      </c>
    </row>
    <row r="14" spans="1:11" s="170" customFormat="1" ht="18" customHeight="1">
      <c r="A14" s="247" t="s">
        <v>1457</v>
      </c>
      <c r="B14" s="243"/>
      <c r="C14" s="243"/>
      <c r="D14" s="243">
        <v>0</v>
      </c>
      <c r="E14" s="243">
        <v>0</v>
      </c>
      <c r="F14" s="243">
        <v>0</v>
      </c>
      <c r="G14" s="244">
        <f t="shared" si="2"/>
        <v>0</v>
      </c>
      <c r="H14" s="244">
        <f t="shared" si="3"/>
        <v>0</v>
      </c>
      <c r="I14" s="244">
        <f t="shared" si="1"/>
        <v>0</v>
      </c>
      <c r="J14" s="244">
        <f t="shared" si="4"/>
        <v>0</v>
      </c>
      <c r="K14" s="245">
        <v>1030147</v>
      </c>
    </row>
    <row r="15" spans="1:11" s="170" customFormat="1" ht="18" customHeight="1">
      <c r="A15" s="247" t="s">
        <v>1458</v>
      </c>
      <c r="B15" s="243"/>
      <c r="C15" s="246">
        <f t="shared" ref="C15:D15" si="5">SUM(C16:C20)</f>
        <v>25000</v>
      </c>
      <c r="D15" s="246">
        <f t="shared" si="5"/>
        <v>0</v>
      </c>
      <c r="E15" s="246">
        <v>37669</v>
      </c>
      <c r="F15" s="246">
        <v>17631</v>
      </c>
      <c r="G15" s="244">
        <f t="shared" si="2"/>
        <v>0.70523999999999998</v>
      </c>
      <c r="H15" s="244">
        <f t="shared" si="3"/>
        <v>0.70523999999999998</v>
      </c>
      <c r="I15" s="244">
        <f t="shared" si="1"/>
        <v>0</v>
      </c>
      <c r="J15" s="244">
        <f>IF(E15=0,0,F15/E15)</f>
        <v>0.46805065172953886</v>
      </c>
      <c r="K15" s="245">
        <v>1030148</v>
      </c>
    </row>
    <row r="16" spans="1:11" s="170" customFormat="1" ht="18" customHeight="1">
      <c r="A16" s="247" t="s">
        <v>1459</v>
      </c>
      <c r="B16" s="243"/>
      <c r="C16" s="243">
        <v>25000</v>
      </c>
      <c r="D16" s="243">
        <v>0</v>
      </c>
      <c r="E16" s="243">
        <v>37034</v>
      </c>
      <c r="F16" s="243">
        <v>16068</v>
      </c>
      <c r="G16" s="244">
        <f t="shared" si="2"/>
        <v>0.64271999999999996</v>
      </c>
      <c r="H16" s="244">
        <f t="shared" si="3"/>
        <v>0.64271999999999996</v>
      </c>
      <c r="I16" s="244">
        <f t="shared" si="1"/>
        <v>0</v>
      </c>
      <c r="J16" s="244">
        <f t="shared" si="4"/>
        <v>0.43387157746935251</v>
      </c>
      <c r="K16" s="245">
        <v>103014801</v>
      </c>
    </row>
    <row r="17" spans="1:11" s="170" customFormat="1" ht="18" customHeight="1">
      <c r="A17" s="247" t="s">
        <v>1460</v>
      </c>
      <c r="B17" s="243"/>
      <c r="C17" s="243">
        <v>0</v>
      </c>
      <c r="D17" s="243">
        <v>0</v>
      </c>
      <c r="E17" s="243">
        <v>17</v>
      </c>
      <c r="F17" s="243">
        <v>318</v>
      </c>
      <c r="G17" s="244">
        <f t="shared" si="2"/>
        <v>0</v>
      </c>
      <c r="H17" s="244">
        <f t="shared" si="3"/>
        <v>0</v>
      </c>
      <c r="I17" s="244">
        <f t="shared" si="1"/>
        <v>0</v>
      </c>
      <c r="J17" s="244">
        <f>IF(E17=0,0,F17/E17)</f>
        <v>18.705882352941178</v>
      </c>
      <c r="K17" s="245">
        <v>103014802</v>
      </c>
    </row>
    <row r="18" spans="1:11" s="170" customFormat="1" ht="18" customHeight="1">
      <c r="A18" s="247" t="s">
        <v>1461</v>
      </c>
      <c r="B18" s="243"/>
      <c r="C18" s="243">
        <v>0</v>
      </c>
      <c r="D18" s="243">
        <v>0</v>
      </c>
      <c r="E18" s="243">
        <v>1126</v>
      </c>
      <c r="F18" s="243">
        <v>1644</v>
      </c>
      <c r="G18" s="244">
        <f t="shared" si="2"/>
        <v>0</v>
      </c>
      <c r="H18" s="244">
        <f t="shared" si="3"/>
        <v>0</v>
      </c>
      <c r="I18" s="244">
        <f t="shared" si="1"/>
        <v>0</v>
      </c>
      <c r="J18" s="244">
        <f t="shared" si="4"/>
        <v>1.4600355239786855</v>
      </c>
      <c r="K18" s="245">
        <v>103014803</v>
      </c>
    </row>
    <row r="19" spans="1:11" s="170" customFormat="1" ht="18" customHeight="1">
      <c r="A19" s="247" t="s">
        <v>1462</v>
      </c>
      <c r="B19" s="243"/>
      <c r="C19" s="243">
        <v>0</v>
      </c>
      <c r="D19" s="243">
        <v>0</v>
      </c>
      <c r="E19" s="243">
        <v>-508</v>
      </c>
      <c r="F19" s="243">
        <v>-399</v>
      </c>
      <c r="G19" s="244">
        <f t="shared" si="2"/>
        <v>0</v>
      </c>
      <c r="H19" s="244">
        <f t="shared" si="3"/>
        <v>0</v>
      </c>
      <c r="I19" s="244">
        <f t="shared" si="1"/>
        <v>0</v>
      </c>
      <c r="J19" s="244">
        <f t="shared" si="4"/>
        <v>0.78543307086614178</v>
      </c>
      <c r="K19" s="245">
        <v>103014898</v>
      </c>
    </row>
    <row r="20" spans="1:11" s="170" customFormat="1" ht="18" customHeight="1">
      <c r="A20" s="247" t="s">
        <v>1463</v>
      </c>
      <c r="B20" s="243"/>
      <c r="C20" s="243">
        <v>0</v>
      </c>
      <c r="D20" s="243">
        <v>0</v>
      </c>
      <c r="E20" s="243">
        <v>0</v>
      </c>
      <c r="F20" s="243">
        <v>0</v>
      </c>
      <c r="G20" s="244">
        <f t="shared" si="2"/>
        <v>0</v>
      </c>
      <c r="H20" s="244">
        <f t="shared" si="3"/>
        <v>0</v>
      </c>
      <c r="I20" s="244">
        <f t="shared" si="1"/>
        <v>0</v>
      </c>
      <c r="J20" s="244">
        <f t="shared" si="4"/>
        <v>0</v>
      </c>
      <c r="K20" s="245">
        <v>103014899</v>
      </c>
    </row>
    <row r="21" spans="1:11" s="170" customFormat="1" ht="18" customHeight="1">
      <c r="A21" s="247" t="s">
        <v>1464</v>
      </c>
      <c r="B21" s="243"/>
      <c r="C21" s="243">
        <v>0</v>
      </c>
      <c r="D21" s="243">
        <v>0</v>
      </c>
      <c r="E21" s="243">
        <v>0</v>
      </c>
      <c r="F21" s="243">
        <v>0</v>
      </c>
      <c r="G21" s="244">
        <f t="shared" si="2"/>
        <v>0</v>
      </c>
      <c r="H21" s="244">
        <f t="shared" si="3"/>
        <v>0</v>
      </c>
      <c r="I21" s="244">
        <f t="shared" si="1"/>
        <v>0</v>
      </c>
      <c r="J21" s="244">
        <f t="shared" si="4"/>
        <v>0</v>
      </c>
      <c r="K21" s="245">
        <v>1030149</v>
      </c>
    </row>
    <row r="22" spans="1:11" s="170" customFormat="1" ht="18" customHeight="1">
      <c r="A22" s="247" t="s">
        <v>1465</v>
      </c>
      <c r="B22" s="243"/>
      <c r="C22" s="243">
        <v>0</v>
      </c>
      <c r="D22" s="243">
        <v>0</v>
      </c>
      <c r="E22" s="243">
        <v>0</v>
      </c>
      <c r="F22" s="243">
        <v>0</v>
      </c>
      <c r="G22" s="244">
        <f t="shared" si="2"/>
        <v>0</v>
      </c>
      <c r="H22" s="244">
        <f t="shared" si="3"/>
        <v>0</v>
      </c>
      <c r="I22" s="244">
        <f t="shared" si="1"/>
        <v>0</v>
      </c>
      <c r="J22" s="244">
        <f t="shared" si="4"/>
        <v>0</v>
      </c>
      <c r="K22" s="245">
        <v>1030150</v>
      </c>
    </row>
    <row r="23" spans="1:11" s="170" customFormat="1" ht="18" customHeight="1">
      <c r="A23" s="247" t="s">
        <v>1466</v>
      </c>
      <c r="B23" s="243"/>
      <c r="C23" s="243">
        <v>0</v>
      </c>
      <c r="D23" s="243">
        <v>0</v>
      </c>
      <c r="E23" s="243">
        <v>0</v>
      </c>
      <c r="F23" s="243">
        <v>0</v>
      </c>
      <c r="G23" s="244">
        <f t="shared" si="2"/>
        <v>0</v>
      </c>
      <c r="H23" s="244">
        <f t="shared" si="3"/>
        <v>0</v>
      </c>
      <c r="I23" s="244">
        <f t="shared" si="1"/>
        <v>0</v>
      </c>
      <c r="J23" s="244">
        <f t="shared" si="4"/>
        <v>0</v>
      </c>
      <c r="K23" s="245">
        <v>103015001</v>
      </c>
    </row>
    <row r="24" spans="1:11" s="170" customFormat="1" ht="18" customHeight="1">
      <c r="A24" s="247" t="s">
        <v>1467</v>
      </c>
      <c r="B24" s="243"/>
      <c r="C24" s="243">
        <v>0</v>
      </c>
      <c r="D24" s="243">
        <v>0</v>
      </c>
      <c r="E24" s="243">
        <v>0</v>
      </c>
      <c r="F24" s="243">
        <v>0</v>
      </c>
      <c r="G24" s="244">
        <f t="shared" si="2"/>
        <v>0</v>
      </c>
      <c r="H24" s="244">
        <f t="shared" si="3"/>
        <v>0</v>
      </c>
      <c r="I24" s="244">
        <f t="shared" si="1"/>
        <v>0</v>
      </c>
      <c r="J24" s="244">
        <f t="shared" si="4"/>
        <v>0</v>
      </c>
      <c r="K24" s="245">
        <v>103015002</v>
      </c>
    </row>
    <row r="25" spans="1:11" s="170" customFormat="1" ht="18" customHeight="1">
      <c r="A25" s="247" t="s">
        <v>1468</v>
      </c>
      <c r="B25" s="243"/>
      <c r="C25" s="243">
        <v>0</v>
      </c>
      <c r="D25" s="243">
        <v>0</v>
      </c>
      <c r="E25" s="243">
        <v>0</v>
      </c>
      <c r="F25" s="243">
        <v>0</v>
      </c>
      <c r="G25" s="244">
        <f t="shared" si="2"/>
        <v>0</v>
      </c>
      <c r="H25" s="244">
        <f t="shared" si="3"/>
        <v>0</v>
      </c>
      <c r="I25" s="244">
        <f t="shared" si="1"/>
        <v>0</v>
      </c>
      <c r="J25" s="244">
        <f t="shared" si="4"/>
        <v>0</v>
      </c>
      <c r="K25" s="245">
        <v>1030152</v>
      </c>
    </row>
    <row r="26" spans="1:11" s="170" customFormat="1" ht="18" customHeight="1">
      <c r="A26" s="247" t="s">
        <v>1469</v>
      </c>
      <c r="B26" s="243"/>
      <c r="C26" s="243">
        <v>0</v>
      </c>
      <c r="D26" s="243">
        <v>0</v>
      </c>
      <c r="E26" s="243">
        <v>0</v>
      </c>
      <c r="F26" s="243">
        <v>0</v>
      </c>
      <c r="G26" s="244">
        <f t="shared" si="2"/>
        <v>0</v>
      </c>
      <c r="H26" s="244">
        <f t="shared" si="3"/>
        <v>0</v>
      </c>
      <c r="I26" s="244">
        <f t="shared" si="1"/>
        <v>0</v>
      </c>
      <c r="J26" s="244">
        <f t="shared" si="4"/>
        <v>0</v>
      </c>
      <c r="K26" s="245">
        <v>1030153</v>
      </c>
    </row>
    <row r="27" spans="1:11" s="170" customFormat="1" ht="18" customHeight="1">
      <c r="A27" s="247" t="s">
        <v>1470</v>
      </c>
      <c r="B27" s="243"/>
      <c r="C27" s="243">
        <v>0</v>
      </c>
      <c r="D27" s="243">
        <v>0</v>
      </c>
      <c r="E27" s="243">
        <v>0</v>
      </c>
      <c r="F27" s="243">
        <v>0</v>
      </c>
      <c r="G27" s="244">
        <f t="shared" si="2"/>
        <v>0</v>
      </c>
      <c r="H27" s="244">
        <f t="shared" si="3"/>
        <v>0</v>
      </c>
      <c r="I27" s="244">
        <f t="shared" si="1"/>
        <v>0</v>
      </c>
      <c r="J27" s="244">
        <f t="shared" si="4"/>
        <v>0</v>
      </c>
      <c r="K27" s="245">
        <v>1030154</v>
      </c>
    </row>
    <row r="28" spans="1:11" s="170" customFormat="1" ht="18" customHeight="1">
      <c r="A28" s="247" t="s">
        <v>1471</v>
      </c>
      <c r="B28" s="243"/>
      <c r="C28" s="243"/>
      <c r="D28" s="243"/>
      <c r="E28" s="243">
        <v>0</v>
      </c>
      <c r="F28" s="243">
        <v>0</v>
      </c>
      <c r="G28" s="244">
        <f t="shared" si="2"/>
        <v>0</v>
      </c>
      <c r="H28" s="244">
        <f t="shared" si="3"/>
        <v>0</v>
      </c>
      <c r="I28" s="244">
        <f t="shared" si="1"/>
        <v>0</v>
      </c>
      <c r="J28" s="244">
        <f t="shared" si="4"/>
        <v>0</v>
      </c>
      <c r="K28" s="245">
        <v>1030155</v>
      </c>
    </row>
    <row r="29" spans="1:11" s="170" customFormat="1" ht="18" customHeight="1">
      <c r="A29" s="247" t="s">
        <v>1472</v>
      </c>
      <c r="B29" s="243"/>
      <c r="C29" s="243"/>
      <c r="D29" s="243"/>
      <c r="E29" s="243">
        <v>0</v>
      </c>
      <c r="F29" s="243">
        <v>0</v>
      </c>
      <c r="G29" s="244">
        <f t="shared" si="2"/>
        <v>0</v>
      </c>
      <c r="H29" s="244">
        <f t="shared" si="3"/>
        <v>0</v>
      </c>
      <c r="I29" s="244">
        <f t="shared" si="1"/>
        <v>0</v>
      </c>
      <c r="J29" s="244">
        <f t="shared" si="4"/>
        <v>0</v>
      </c>
      <c r="K29" s="245">
        <v>103015501</v>
      </c>
    </row>
    <row r="30" spans="1:11" s="170" customFormat="1" ht="18" customHeight="1">
      <c r="A30" s="247" t="s">
        <v>1473</v>
      </c>
      <c r="B30" s="243"/>
      <c r="C30" s="243"/>
      <c r="D30" s="243"/>
      <c r="E30" s="243">
        <v>0</v>
      </c>
      <c r="F30" s="243">
        <v>0</v>
      </c>
      <c r="G30" s="244">
        <f t="shared" si="2"/>
        <v>0</v>
      </c>
      <c r="H30" s="244">
        <f t="shared" si="3"/>
        <v>0</v>
      </c>
      <c r="I30" s="244">
        <f t="shared" si="1"/>
        <v>0</v>
      </c>
      <c r="J30" s="244">
        <f t="shared" si="4"/>
        <v>0</v>
      </c>
      <c r="K30" s="245">
        <v>103015502</v>
      </c>
    </row>
    <row r="31" spans="1:11" s="170" customFormat="1" ht="18" customHeight="1">
      <c r="A31" s="247" t="s">
        <v>1474</v>
      </c>
      <c r="B31" s="243"/>
      <c r="C31" s="243"/>
      <c r="D31" s="243"/>
      <c r="E31" s="243">
        <v>0</v>
      </c>
      <c r="F31" s="243">
        <v>0</v>
      </c>
      <c r="G31" s="244">
        <f t="shared" si="2"/>
        <v>0</v>
      </c>
      <c r="H31" s="244">
        <f t="shared" si="3"/>
        <v>0</v>
      </c>
      <c r="I31" s="244">
        <f t="shared" si="1"/>
        <v>0</v>
      </c>
      <c r="J31" s="244">
        <f t="shared" si="4"/>
        <v>0</v>
      </c>
      <c r="K31" s="245">
        <v>1030156</v>
      </c>
    </row>
    <row r="32" spans="1:11" s="170" customFormat="1" ht="18" customHeight="1">
      <c r="A32" s="247" t="s">
        <v>1475</v>
      </c>
      <c r="B32" s="243"/>
      <c r="C32" s="243"/>
      <c r="D32" s="243"/>
      <c r="E32" s="243">
        <v>0</v>
      </c>
      <c r="F32" s="243">
        <v>0</v>
      </c>
      <c r="G32" s="244">
        <f t="shared" si="2"/>
        <v>0</v>
      </c>
      <c r="H32" s="244">
        <f t="shared" si="3"/>
        <v>0</v>
      </c>
      <c r="I32" s="244">
        <f t="shared" si="1"/>
        <v>0</v>
      </c>
      <c r="J32" s="244">
        <f t="shared" si="4"/>
        <v>0</v>
      </c>
      <c r="K32" s="245">
        <v>1030157</v>
      </c>
    </row>
    <row r="33" spans="1:11" s="170" customFormat="1" ht="18" customHeight="1">
      <c r="A33" s="247" t="s">
        <v>1476</v>
      </c>
      <c r="B33" s="243"/>
      <c r="C33" s="243"/>
      <c r="D33" s="243"/>
      <c r="E33" s="243">
        <v>0</v>
      </c>
      <c r="F33" s="243">
        <v>0</v>
      </c>
      <c r="G33" s="244">
        <f t="shared" si="2"/>
        <v>0</v>
      </c>
      <c r="H33" s="244">
        <f t="shared" si="3"/>
        <v>0</v>
      </c>
      <c r="I33" s="244">
        <f t="shared" si="1"/>
        <v>0</v>
      </c>
      <c r="J33" s="244">
        <f t="shared" si="4"/>
        <v>0</v>
      </c>
      <c r="K33" s="245">
        <v>1030158</v>
      </c>
    </row>
    <row r="34" spans="1:11" s="170" customFormat="1" ht="18" customHeight="1">
      <c r="A34" s="247" t="s">
        <v>1477</v>
      </c>
      <c r="B34" s="243"/>
      <c r="C34" s="243"/>
      <c r="D34" s="243"/>
      <c r="E34" s="243">
        <v>0</v>
      </c>
      <c r="F34" s="243">
        <v>0</v>
      </c>
      <c r="G34" s="244">
        <f t="shared" si="2"/>
        <v>0</v>
      </c>
      <c r="H34" s="244">
        <f t="shared" si="3"/>
        <v>0</v>
      </c>
      <c r="I34" s="244">
        <f t="shared" si="1"/>
        <v>0</v>
      </c>
      <c r="J34" s="244">
        <f t="shared" si="4"/>
        <v>0</v>
      </c>
      <c r="K34" s="245">
        <v>103015801</v>
      </c>
    </row>
    <row r="35" spans="1:11" s="170" customFormat="1" ht="18" customHeight="1">
      <c r="A35" s="247" t="s">
        <v>1478</v>
      </c>
      <c r="B35" s="243"/>
      <c r="C35" s="243"/>
      <c r="D35" s="243"/>
      <c r="E35" s="243">
        <v>0</v>
      </c>
      <c r="F35" s="243">
        <v>0</v>
      </c>
      <c r="G35" s="244">
        <f t="shared" si="2"/>
        <v>0</v>
      </c>
      <c r="H35" s="244">
        <f t="shared" si="3"/>
        <v>0</v>
      </c>
      <c r="I35" s="244">
        <f t="shared" si="1"/>
        <v>0</v>
      </c>
      <c r="J35" s="244">
        <f t="shared" si="4"/>
        <v>0</v>
      </c>
      <c r="K35" s="245">
        <v>103015803</v>
      </c>
    </row>
    <row r="36" spans="1:11" s="170" customFormat="1" ht="18" customHeight="1">
      <c r="A36" s="247" t="s">
        <v>1479</v>
      </c>
      <c r="B36" s="243"/>
      <c r="C36" s="243"/>
      <c r="D36" s="243"/>
      <c r="E36" s="243">
        <v>0</v>
      </c>
      <c r="F36" s="243">
        <v>0</v>
      </c>
      <c r="G36" s="244">
        <f t="shared" si="2"/>
        <v>0</v>
      </c>
      <c r="H36" s="244">
        <f t="shared" si="3"/>
        <v>0</v>
      </c>
      <c r="I36" s="244">
        <f t="shared" si="1"/>
        <v>0</v>
      </c>
      <c r="J36" s="244">
        <f t="shared" si="4"/>
        <v>0</v>
      </c>
      <c r="K36" s="245">
        <v>1030159</v>
      </c>
    </row>
    <row r="37" spans="1:11" s="170" customFormat="1" ht="18" customHeight="1">
      <c r="A37" s="247" t="s">
        <v>1480</v>
      </c>
      <c r="B37" s="243"/>
      <c r="C37" s="243"/>
      <c r="D37" s="243"/>
      <c r="E37" s="243">
        <v>0</v>
      </c>
      <c r="F37" s="243">
        <v>0</v>
      </c>
      <c r="G37" s="244">
        <f t="shared" si="2"/>
        <v>0</v>
      </c>
      <c r="H37" s="244">
        <f t="shared" si="3"/>
        <v>0</v>
      </c>
      <c r="I37" s="244">
        <f t="shared" si="1"/>
        <v>0</v>
      </c>
      <c r="J37" s="244">
        <f t="shared" si="4"/>
        <v>0</v>
      </c>
      <c r="K37" s="245">
        <v>1030166</v>
      </c>
    </row>
    <row r="38" spans="1:11" s="170" customFormat="1" ht="18" customHeight="1">
      <c r="A38" s="247" t="s">
        <v>1481</v>
      </c>
      <c r="B38" s="243"/>
      <c r="C38" s="243"/>
      <c r="D38" s="243"/>
      <c r="E38" s="243">
        <v>0</v>
      </c>
      <c r="F38" s="243">
        <v>0</v>
      </c>
      <c r="G38" s="244">
        <f t="shared" si="2"/>
        <v>0</v>
      </c>
      <c r="H38" s="244">
        <f t="shared" si="3"/>
        <v>0</v>
      </c>
      <c r="I38" s="244">
        <f t="shared" si="1"/>
        <v>0</v>
      </c>
      <c r="J38" s="244">
        <f t="shared" si="4"/>
        <v>0</v>
      </c>
      <c r="K38" s="245">
        <v>1030168</v>
      </c>
    </row>
    <row r="39" spans="1:11" s="170" customFormat="1" ht="18" customHeight="1">
      <c r="A39" s="247" t="s">
        <v>1482</v>
      </c>
      <c r="B39" s="243"/>
      <c r="C39" s="243"/>
      <c r="D39" s="243"/>
      <c r="E39" s="243">
        <v>0</v>
      </c>
      <c r="F39" s="243">
        <v>0</v>
      </c>
      <c r="G39" s="244">
        <f t="shared" si="2"/>
        <v>0</v>
      </c>
      <c r="H39" s="244">
        <f t="shared" si="3"/>
        <v>0</v>
      </c>
      <c r="I39" s="244">
        <f t="shared" si="1"/>
        <v>0</v>
      </c>
      <c r="J39" s="244">
        <f t="shared" si="4"/>
        <v>0</v>
      </c>
      <c r="K39" s="245">
        <v>1030171</v>
      </c>
    </row>
    <row r="40" spans="1:11" s="170" customFormat="1" ht="18" customHeight="1">
      <c r="A40" s="247" t="s">
        <v>1483</v>
      </c>
      <c r="B40" s="243"/>
      <c r="C40" s="243"/>
      <c r="D40" s="243"/>
      <c r="E40" s="243">
        <v>0</v>
      </c>
      <c r="F40" s="243">
        <v>0</v>
      </c>
      <c r="G40" s="244">
        <f t="shared" si="2"/>
        <v>0</v>
      </c>
      <c r="H40" s="244">
        <f t="shared" si="3"/>
        <v>0</v>
      </c>
      <c r="I40" s="244">
        <f t="shared" si="1"/>
        <v>0</v>
      </c>
      <c r="J40" s="244">
        <f t="shared" si="4"/>
        <v>0</v>
      </c>
      <c r="K40" s="245">
        <v>1030175</v>
      </c>
    </row>
    <row r="41" spans="1:11" s="170" customFormat="1" ht="18" customHeight="1">
      <c r="A41" s="247" t="s">
        <v>1484</v>
      </c>
      <c r="B41" s="243"/>
      <c r="C41" s="243"/>
      <c r="D41" s="243"/>
      <c r="E41" s="243">
        <v>0</v>
      </c>
      <c r="F41" s="243">
        <v>0</v>
      </c>
      <c r="G41" s="244">
        <f t="shared" si="2"/>
        <v>0</v>
      </c>
      <c r="H41" s="244">
        <f t="shared" si="3"/>
        <v>0</v>
      </c>
      <c r="I41" s="244">
        <f t="shared" si="1"/>
        <v>0</v>
      </c>
      <c r="J41" s="244">
        <f t="shared" si="4"/>
        <v>0</v>
      </c>
      <c r="K41" s="245">
        <v>103017501</v>
      </c>
    </row>
    <row r="42" spans="1:11" s="170" customFormat="1" ht="18" customHeight="1">
      <c r="A42" s="247" t="s">
        <v>1485</v>
      </c>
      <c r="B42" s="243"/>
      <c r="C42" s="243"/>
      <c r="D42" s="243"/>
      <c r="E42" s="243">
        <v>0</v>
      </c>
      <c r="F42" s="243">
        <v>0</v>
      </c>
      <c r="G42" s="244">
        <f t="shared" si="2"/>
        <v>0</v>
      </c>
      <c r="H42" s="244">
        <f t="shared" si="3"/>
        <v>0</v>
      </c>
      <c r="I42" s="244">
        <f t="shared" si="1"/>
        <v>0</v>
      </c>
      <c r="J42" s="244">
        <f t="shared" si="4"/>
        <v>0</v>
      </c>
      <c r="K42" s="245">
        <v>103017502</v>
      </c>
    </row>
    <row r="43" spans="1:11" s="170" customFormat="1" ht="18" customHeight="1">
      <c r="A43" s="247" t="s">
        <v>1486</v>
      </c>
      <c r="B43" s="243"/>
      <c r="C43" s="243">
        <v>275</v>
      </c>
      <c r="D43" s="243"/>
      <c r="E43" s="243">
        <v>275</v>
      </c>
      <c r="F43" s="243">
        <v>309</v>
      </c>
      <c r="G43" s="244">
        <f t="shared" si="2"/>
        <v>1.1236363636363635</v>
      </c>
      <c r="H43" s="244">
        <f t="shared" si="3"/>
        <v>1.1236363636363635</v>
      </c>
      <c r="I43" s="244">
        <f t="shared" si="1"/>
        <v>0</v>
      </c>
      <c r="J43" s="244">
        <f t="shared" si="4"/>
        <v>1.1236363636363635</v>
      </c>
      <c r="K43" s="245">
        <v>1030178</v>
      </c>
    </row>
    <row r="44" spans="1:11" s="170" customFormat="1" ht="18" customHeight="1">
      <c r="A44" s="247" t="s">
        <v>1487</v>
      </c>
      <c r="B44" s="243"/>
      <c r="C44" s="243"/>
      <c r="D44" s="243"/>
      <c r="E44" s="243">
        <v>0</v>
      </c>
      <c r="F44" s="243">
        <v>0</v>
      </c>
      <c r="G44" s="244">
        <f t="shared" si="2"/>
        <v>0</v>
      </c>
      <c r="H44" s="244">
        <f t="shared" si="3"/>
        <v>0</v>
      </c>
      <c r="I44" s="244">
        <f t="shared" si="1"/>
        <v>0</v>
      </c>
      <c r="J44" s="244">
        <f t="shared" si="4"/>
        <v>0</v>
      </c>
      <c r="K44" s="245">
        <v>1030180</v>
      </c>
    </row>
    <row r="45" spans="1:11" s="170" customFormat="1" ht="18" customHeight="1">
      <c r="A45" s="247" t="s">
        <v>1488</v>
      </c>
      <c r="B45" s="243"/>
      <c r="C45" s="243"/>
      <c r="D45" s="243"/>
      <c r="E45" s="243">
        <v>0</v>
      </c>
      <c r="F45" s="243">
        <v>0</v>
      </c>
      <c r="G45" s="244">
        <f t="shared" si="2"/>
        <v>0</v>
      </c>
      <c r="H45" s="244">
        <f t="shared" si="3"/>
        <v>0</v>
      </c>
      <c r="I45" s="244">
        <f t="shared" si="1"/>
        <v>0</v>
      </c>
      <c r="J45" s="244">
        <f t="shared" si="4"/>
        <v>0</v>
      </c>
      <c r="K45" s="245">
        <v>103018001</v>
      </c>
    </row>
    <row r="46" spans="1:11" s="170" customFormat="1" ht="18" customHeight="1">
      <c r="A46" s="247" t="s">
        <v>1489</v>
      </c>
      <c r="B46" s="243"/>
      <c r="C46" s="243"/>
      <c r="D46" s="243"/>
      <c r="E46" s="243">
        <v>0</v>
      </c>
      <c r="F46" s="243">
        <v>0</v>
      </c>
      <c r="G46" s="244">
        <f t="shared" si="2"/>
        <v>0</v>
      </c>
      <c r="H46" s="244">
        <f t="shared" si="3"/>
        <v>0</v>
      </c>
      <c r="I46" s="244">
        <f t="shared" si="1"/>
        <v>0</v>
      </c>
      <c r="J46" s="244">
        <f t="shared" si="4"/>
        <v>0</v>
      </c>
      <c r="K46" s="245">
        <v>103018002</v>
      </c>
    </row>
    <row r="47" spans="1:11" s="170" customFormat="1" ht="18" customHeight="1">
      <c r="A47" s="247" t="s">
        <v>1490</v>
      </c>
      <c r="B47" s="243"/>
      <c r="C47" s="243"/>
      <c r="D47" s="243"/>
      <c r="E47" s="243">
        <v>0</v>
      </c>
      <c r="F47" s="243">
        <v>0</v>
      </c>
      <c r="G47" s="244">
        <f t="shared" si="2"/>
        <v>0</v>
      </c>
      <c r="H47" s="244">
        <f t="shared" si="3"/>
        <v>0</v>
      </c>
      <c r="I47" s="244">
        <f t="shared" si="1"/>
        <v>0</v>
      </c>
      <c r="J47" s="244">
        <f t="shared" si="4"/>
        <v>0</v>
      </c>
      <c r="K47" s="245">
        <v>103018003</v>
      </c>
    </row>
    <row r="48" spans="1:11" s="170" customFormat="1" ht="18" customHeight="1">
      <c r="A48" s="247" t="s">
        <v>1491</v>
      </c>
      <c r="B48" s="243"/>
      <c r="C48" s="243"/>
      <c r="D48" s="243"/>
      <c r="E48" s="243">
        <v>0</v>
      </c>
      <c r="F48" s="243">
        <v>0</v>
      </c>
      <c r="G48" s="244">
        <f t="shared" si="2"/>
        <v>0</v>
      </c>
      <c r="H48" s="244">
        <f t="shared" si="3"/>
        <v>0</v>
      </c>
      <c r="I48" s="244">
        <f t="shared" si="1"/>
        <v>0</v>
      </c>
      <c r="J48" s="244">
        <f t="shared" si="4"/>
        <v>0</v>
      </c>
      <c r="K48" s="245">
        <v>103018004</v>
      </c>
    </row>
    <row r="49" spans="1:11" s="170" customFormat="1" ht="18" customHeight="1">
      <c r="A49" s="247" t="s">
        <v>1492</v>
      </c>
      <c r="B49" s="243"/>
      <c r="C49" s="243"/>
      <c r="D49" s="243"/>
      <c r="E49" s="243">
        <v>0</v>
      </c>
      <c r="F49" s="243">
        <v>0</v>
      </c>
      <c r="G49" s="244">
        <f t="shared" si="2"/>
        <v>0</v>
      </c>
      <c r="H49" s="244">
        <f t="shared" si="3"/>
        <v>0</v>
      </c>
      <c r="I49" s="244">
        <f t="shared" si="1"/>
        <v>0</v>
      </c>
      <c r="J49" s="244">
        <f t="shared" si="4"/>
        <v>0</v>
      </c>
      <c r="K49" s="245">
        <v>103018005</v>
      </c>
    </row>
    <row r="50" spans="1:11" s="170" customFormat="1" ht="18" customHeight="1">
      <c r="A50" s="247" t="s">
        <v>1493</v>
      </c>
      <c r="B50" s="243"/>
      <c r="C50" s="243"/>
      <c r="D50" s="243"/>
      <c r="E50" s="243">
        <v>0</v>
      </c>
      <c r="F50" s="243">
        <v>0</v>
      </c>
      <c r="G50" s="244">
        <f t="shared" si="2"/>
        <v>0</v>
      </c>
      <c r="H50" s="244">
        <f t="shared" si="3"/>
        <v>0</v>
      </c>
      <c r="I50" s="244">
        <f t="shared" si="1"/>
        <v>0</v>
      </c>
      <c r="J50" s="244">
        <f t="shared" si="4"/>
        <v>0</v>
      </c>
      <c r="K50" s="245">
        <v>103018006</v>
      </c>
    </row>
    <row r="51" spans="1:11" s="170" customFormat="1" ht="18" customHeight="1">
      <c r="A51" s="247" t="s">
        <v>1494</v>
      </c>
      <c r="B51" s="243"/>
      <c r="C51" s="243"/>
      <c r="D51" s="243"/>
      <c r="E51" s="243">
        <v>0</v>
      </c>
      <c r="F51" s="243">
        <v>0</v>
      </c>
      <c r="G51" s="244">
        <f t="shared" si="2"/>
        <v>0</v>
      </c>
      <c r="H51" s="244">
        <f t="shared" si="3"/>
        <v>0</v>
      </c>
      <c r="I51" s="244">
        <f t="shared" si="1"/>
        <v>0</v>
      </c>
      <c r="J51" s="244">
        <f t="shared" si="4"/>
        <v>0</v>
      </c>
      <c r="K51" s="245">
        <v>103018007</v>
      </c>
    </row>
    <row r="52" spans="1:11" s="170" customFormat="1" ht="18" customHeight="1">
      <c r="A52" s="247" t="s">
        <v>1495</v>
      </c>
      <c r="B52" s="243"/>
      <c r="C52" s="243"/>
      <c r="D52" s="243"/>
      <c r="E52" s="243">
        <v>0</v>
      </c>
      <c r="F52" s="243">
        <v>0</v>
      </c>
      <c r="G52" s="244">
        <f t="shared" si="2"/>
        <v>0</v>
      </c>
      <c r="H52" s="244">
        <f t="shared" si="3"/>
        <v>0</v>
      </c>
      <c r="I52" s="244">
        <f t="shared" si="1"/>
        <v>0</v>
      </c>
      <c r="J52" s="244">
        <f t="shared" si="4"/>
        <v>0</v>
      </c>
      <c r="K52" s="245">
        <v>1030181</v>
      </c>
    </row>
    <row r="53" spans="1:11" s="170" customFormat="1" ht="18" customHeight="1">
      <c r="A53" s="247" t="s">
        <v>1496</v>
      </c>
      <c r="B53" s="243"/>
      <c r="C53" s="243"/>
      <c r="D53" s="243"/>
      <c r="E53" s="243">
        <v>0</v>
      </c>
      <c r="F53" s="243">
        <v>0</v>
      </c>
      <c r="G53" s="244">
        <f t="shared" si="2"/>
        <v>0</v>
      </c>
      <c r="H53" s="244">
        <f t="shared" si="3"/>
        <v>0</v>
      </c>
      <c r="I53" s="244">
        <f t="shared" si="1"/>
        <v>0</v>
      </c>
      <c r="J53" s="244">
        <f t="shared" si="4"/>
        <v>0</v>
      </c>
      <c r="K53" s="245">
        <v>1030199</v>
      </c>
    </row>
    <row r="54" spans="1:11" s="170" customFormat="1" ht="18" customHeight="1">
      <c r="A54" s="247" t="s">
        <v>1497</v>
      </c>
      <c r="B54" s="243"/>
      <c r="C54" s="243"/>
      <c r="D54" s="243"/>
      <c r="E54" s="243">
        <v>0</v>
      </c>
      <c r="F54" s="243">
        <v>375</v>
      </c>
      <c r="G54" s="244">
        <f t="shared" si="2"/>
        <v>0</v>
      </c>
      <c r="H54" s="244">
        <f t="shared" si="3"/>
        <v>0</v>
      </c>
      <c r="I54" s="244">
        <f t="shared" si="1"/>
        <v>0</v>
      </c>
      <c r="J54" s="244">
        <f t="shared" si="4"/>
        <v>0</v>
      </c>
      <c r="K54" s="245">
        <v>10310</v>
      </c>
    </row>
    <row r="55" spans="1:11" s="170" customFormat="1" ht="18" customHeight="1">
      <c r="A55" s="247" t="s">
        <v>1498</v>
      </c>
      <c r="B55" s="243"/>
      <c r="C55" s="243"/>
      <c r="D55" s="243"/>
      <c r="E55" s="243">
        <v>0</v>
      </c>
      <c r="F55" s="243">
        <v>0</v>
      </c>
      <c r="G55" s="244">
        <f t="shared" si="2"/>
        <v>0</v>
      </c>
      <c r="H55" s="244">
        <f t="shared" si="3"/>
        <v>0</v>
      </c>
      <c r="I55" s="244">
        <f t="shared" si="1"/>
        <v>0</v>
      </c>
      <c r="J55" s="244">
        <f t="shared" si="4"/>
        <v>0</v>
      </c>
      <c r="K55" s="245">
        <v>1031003</v>
      </c>
    </row>
    <row r="56" spans="1:11" s="170" customFormat="1" ht="18" customHeight="1">
      <c r="A56" s="247" t="s">
        <v>1499</v>
      </c>
      <c r="B56" s="243"/>
      <c r="C56" s="243"/>
      <c r="D56" s="243"/>
      <c r="E56" s="243">
        <v>0</v>
      </c>
      <c r="F56" s="243">
        <v>0</v>
      </c>
      <c r="G56" s="244">
        <f t="shared" si="2"/>
        <v>0</v>
      </c>
      <c r="H56" s="244">
        <f t="shared" si="3"/>
        <v>0</v>
      </c>
      <c r="I56" s="244">
        <f t="shared" si="1"/>
        <v>0</v>
      </c>
      <c r="J56" s="244">
        <f t="shared" si="4"/>
        <v>0</v>
      </c>
      <c r="K56" s="245">
        <v>1031005</v>
      </c>
    </row>
    <row r="57" spans="1:11" s="170" customFormat="1" ht="18" customHeight="1">
      <c r="A57" s="247" t="s">
        <v>1500</v>
      </c>
      <c r="B57" s="243"/>
      <c r="C57" s="243"/>
      <c r="D57" s="243"/>
      <c r="E57" s="243">
        <v>0</v>
      </c>
      <c r="F57" s="243">
        <v>0</v>
      </c>
      <c r="G57" s="244">
        <f t="shared" si="2"/>
        <v>0</v>
      </c>
      <c r="H57" s="244">
        <f t="shared" si="3"/>
        <v>0</v>
      </c>
      <c r="I57" s="244">
        <f t="shared" si="1"/>
        <v>0</v>
      </c>
      <c r="J57" s="244">
        <f t="shared" si="4"/>
        <v>0</v>
      </c>
      <c r="K57" s="245">
        <v>1031006</v>
      </c>
    </row>
    <row r="58" spans="1:11" s="170" customFormat="1" ht="18" customHeight="1">
      <c r="A58" s="247" t="s">
        <v>1501</v>
      </c>
      <c r="B58" s="243"/>
      <c r="C58" s="243"/>
      <c r="D58" s="243"/>
      <c r="E58" s="243">
        <v>0</v>
      </c>
      <c r="F58" s="243">
        <v>0</v>
      </c>
      <c r="G58" s="244">
        <f t="shared" si="2"/>
        <v>0</v>
      </c>
      <c r="H58" s="244">
        <f t="shared" si="3"/>
        <v>0</v>
      </c>
      <c r="I58" s="244">
        <f t="shared" si="1"/>
        <v>0</v>
      </c>
      <c r="J58" s="244">
        <f t="shared" si="4"/>
        <v>0</v>
      </c>
      <c r="K58" s="245">
        <v>103100601</v>
      </c>
    </row>
    <row r="59" spans="1:11" s="170" customFormat="1" ht="18" customHeight="1">
      <c r="A59" s="247" t="s">
        <v>1502</v>
      </c>
      <c r="B59" s="243"/>
      <c r="C59" s="243"/>
      <c r="D59" s="243"/>
      <c r="E59" s="243">
        <v>0</v>
      </c>
      <c r="F59" s="243">
        <v>0</v>
      </c>
      <c r="G59" s="244">
        <f t="shared" si="2"/>
        <v>0</v>
      </c>
      <c r="H59" s="244">
        <f t="shared" si="3"/>
        <v>0</v>
      </c>
      <c r="I59" s="244">
        <f t="shared" si="1"/>
        <v>0</v>
      </c>
      <c r="J59" s="244">
        <f t="shared" si="4"/>
        <v>0</v>
      </c>
      <c r="K59" s="245">
        <v>103100602</v>
      </c>
    </row>
    <row r="60" spans="1:11" s="170" customFormat="1" ht="18" customHeight="1">
      <c r="A60" s="247" t="s">
        <v>1503</v>
      </c>
      <c r="B60" s="243"/>
      <c r="C60" s="243"/>
      <c r="D60" s="243"/>
      <c r="E60" s="243">
        <v>0</v>
      </c>
      <c r="F60" s="243">
        <v>0</v>
      </c>
      <c r="G60" s="244">
        <f t="shared" si="2"/>
        <v>0</v>
      </c>
      <c r="H60" s="244">
        <f t="shared" si="3"/>
        <v>0</v>
      </c>
      <c r="I60" s="244">
        <f t="shared" si="1"/>
        <v>0</v>
      </c>
      <c r="J60" s="244">
        <f t="shared" si="4"/>
        <v>0</v>
      </c>
      <c r="K60" s="245">
        <v>103100699</v>
      </c>
    </row>
    <row r="61" spans="1:11" s="170" customFormat="1" ht="18" customHeight="1">
      <c r="A61" s="247" t="s">
        <v>1504</v>
      </c>
      <c r="B61" s="243"/>
      <c r="C61" s="243"/>
      <c r="D61" s="243"/>
      <c r="E61" s="243">
        <v>0</v>
      </c>
      <c r="F61" s="243">
        <v>0</v>
      </c>
      <c r="G61" s="244">
        <f t="shared" si="2"/>
        <v>0</v>
      </c>
      <c r="H61" s="244">
        <f t="shared" si="3"/>
        <v>0</v>
      </c>
      <c r="I61" s="244">
        <f t="shared" si="1"/>
        <v>0</v>
      </c>
      <c r="J61" s="244">
        <f t="shared" si="4"/>
        <v>0</v>
      </c>
      <c r="K61" s="245">
        <v>1031008</v>
      </c>
    </row>
    <row r="62" spans="1:11" s="170" customFormat="1" ht="18" customHeight="1">
      <c r="A62" s="247" t="s">
        <v>1505</v>
      </c>
      <c r="B62" s="243"/>
      <c r="C62" s="243"/>
      <c r="D62" s="243"/>
      <c r="E62" s="243">
        <v>0</v>
      </c>
      <c r="F62" s="243">
        <v>0</v>
      </c>
      <c r="G62" s="244">
        <f t="shared" si="2"/>
        <v>0</v>
      </c>
      <c r="H62" s="244">
        <f t="shared" si="3"/>
        <v>0</v>
      </c>
      <c r="I62" s="244">
        <f t="shared" si="1"/>
        <v>0</v>
      </c>
      <c r="J62" s="244">
        <f t="shared" si="4"/>
        <v>0</v>
      </c>
      <c r="K62" s="245">
        <v>1031009</v>
      </c>
    </row>
    <row r="63" spans="1:11" s="170" customFormat="1" ht="18" customHeight="1">
      <c r="A63" s="247" t="s">
        <v>1506</v>
      </c>
      <c r="B63" s="243"/>
      <c r="C63" s="243"/>
      <c r="D63" s="243"/>
      <c r="E63" s="243">
        <v>0</v>
      </c>
      <c r="F63" s="243">
        <v>0</v>
      </c>
      <c r="G63" s="244">
        <f t="shared" si="2"/>
        <v>0</v>
      </c>
      <c r="H63" s="244">
        <f t="shared" si="3"/>
        <v>0</v>
      </c>
      <c r="I63" s="244">
        <f t="shared" si="1"/>
        <v>0</v>
      </c>
      <c r="J63" s="244">
        <f t="shared" si="4"/>
        <v>0</v>
      </c>
      <c r="K63" s="245">
        <v>1031010</v>
      </c>
    </row>
    <row r="64" spans="1:11" s="170" customFormat="1" ht="18" customHeight="1">
      <c r="A64" s="247" t="s">
        <v>1507</v>
      </c>
      <c r="B64" s="243"/>
      <c r="C64" s="243"/>
      <c r="D64" s="243"/>
      <c r="E64" s="243">
        <v>0</v>
      </c>
      <c r="F64" s="243">
        <v>0</v>
      </c>
      <c r="G64" s="244">
        <f t="shared" si="2"/>
        <v>0</v>
      </c>
      <c r="H64" s="244">
        <f t="shared" si="3"/>
        <v>0</v>
      </c>
      <c r="I64" s="244">
        <f t="shared" si="1"/>
        <v>0</v>
      </c>
      <c r="J64" s="244">
        <f t="shared" si="4"/>
        <v>0</v>
      </c>
      <c r="K64" s="245">
        <v>1031011</v>
      </c>
    </row>
    <row r="65" spans="1:11" s="170" customFormat="1" ht="18" customHeight="1">
      <c r="A65" s="247" t="s">
        <v>1508</v>
      </c>
      <c r="B65" s="243"/>
      <c r="C65" s="243"/>
      <c r="D65" s="243"/>
      <c r="E65" s="243">
        <v>0</v>
      </c>
      <c r="F65" s="243">
        <v>0</v>
      </c>
      <c r="G65" s="244">
        <f t="shared" si="2"/>
        <v>0</v>
      </c>
      <c r="H65" s="244">
        <f t="shared" si="3"/>
        <v>0</v>
      </c>
      <c r="I65" s="244">
        <f t="shared" si="1"/>
        <v>0</v>
      </c>
      <c r="J65" s="244">
        <f t="shared" si="4"/>
        <v>0</v>
      </c>
      <c r="K65" s="245">
        <v>1031012</v>
      </c>
    </row>
    <row r="66" spans="1:11" s="170" customFormat="1" ht="18" customHeight="1">
      <c r="A66" s="247" t="s">
        <v>1509</v>
      </c>
      <c r="B66" s="243"/>
      <c r="C66" s="243"/>
      <c r="D66" s="243"/>
      <c r="E66" s="243">
        <v>0</v>
      </c>
      <c r="F66" s="243">
        <v>0</v>
      </c>
      <c r="G66" s="244">
        <f t="shared" si="2"/>
        <v>0</v>
      </c>
      <c r="H66" s="244">
        <f t="shared" si="3"/>
        <v>0</v>
      </c>
      <c r="I66" s="244">
        <f t="shared" si="1"/>
        <v>0</v>
      </c>
      <c r="J66" s="244">
        <f t="shared" si="4"/>
        <v>0</v>
      </c>
      <c r="K66" s="245">
        <v>1031013</v>
      </c>
    </row>
    <row r="67" spans="1:11" s="170" customFormat="1" ht="18" customHeight="1">
      <c r="A67" s="247" t="s">
        <v>1510</v>
      </c>
      <c r="B67" s="243"/>
      <c r="C67" s="243"/>
      <c r="D67" s="243"/>
      <c r="E67" s="243">
        <v>0</v>
      </c>
      <c r="F67" s="243">
        <v>0</v>
      </c>
      <c r="G67" s="244">
        <f t="shared" si="2"/>
        <v>0</v>
      </c>
      <c r="H67" s="244">
        <f t="shared" si="3"/>
        <v>0</v>
      </c>
      <c r="I67" s="244">
        <f t="shared" si="1"/>
        <v>0</v>
      </c>
      <c r="J67" s="244">
        <f t="shared" si="4"/>
        <v>0</v>
      </c>
      <c r="K67" s="245">
        <v>103101301</v>
      </c>
    </row>
    <row r="68" spans="1:11" s="170" customFormat="1" ht="18" customHeight="1">
      <c r="A68" s="247" t="s">
        <v>1511</v>
      </c>
      <c r="B68" s="243"/>
      <c r="C68" s="243"/>
      <c r="D68" s="243"/>
      <c r="E68" s="243">
        <v>0</v>
      </c>
      <c r="F68" s="243">
        <v>0</v>
      </c>
      <c r="G68" s="244">
        <f t="shared" si="2"/>
        <v>0</v>
      </c>
      <c r="H68" s="244">
        <f t="shared" si="3"/>
        <v>0</v>
      </c>
      <c r="I68" s="244">
        <f t="shared" si="1"/>
        <v>0</v>
      </c>
      <c r="J68" s="244">
        <f t="shared" si="4"/>
        <v>0</v>
      </c>
      <c r="K68" s="245">
        <v>103101399</v>
      </c>
    </row>
    <row r="69" spans="1:11" s="170" customFormat="1" ht="18" customHeight="1">
      <c r="A69" s="247" t="s">
        <v>1512</v>
      </c>
      <c r="B69" s="243"/>
      <c r="C69" s="243"/>
      <c r="D69" s="243"/>
      <c r="E69" s="243">
        <v>0</v>
      </c>
      <c r="F69" s="243">
        <v>0</v>
      </c>
      <c r="G69" s="244">
        <f t="shared" ref="G69:G86" si="6">IF(C69=0,0,F69/C69)</f>
        <v>0</v>
      </c>
      <c r="H69" s="244">
        <f t="shared" si="3"/>
        <v>0</v>
      </c>
      <c r="I69" s="244">
        <f t="shared" si="1"/>
        <v>0</v>
      </c>
      <c r="J69" s="244">
        <f t="shared" si="4"/>
        <v>0</v>
      </c>
      <c r="K69" s="245">
        <v>1031014</v>
      </c>
    </row>
    <row r="70" spans="1:11" s="170" customFormat="1" ht="18" customHeight="1">
      <c r="A70" s="247" t="s">
        <v>1513</v>
      </c>
      <c r="B70" s="243"/>
      <c r="C70" s="246">
        <f t="shared" ref="C70:D70" si="7">SUM(C71:C72)</f>
        <v>0</v>
      </c>
      <c r="D70" s="246">
        <f t="shared" si="7"/>
        <v>0</v>
      </c>
      <c r="E70" s="246">
        <v>0</v>
      </c>
      <c r="F70" s="246">
        <v>375</v>
      </c>
      <c r="G70" s="244">
        <f t="shared" si="6"/>
        <v>0</v>
      </c>
      <c r="H70" s="244">
        <f t="shared" si="3"/>
        <v>0</v>
      </c>
      <c r="I70" s="244">
        <f t="shared" si="1"/>
        <v>0</v>
      </c>
      <c r="J70" s="244">
        <f t="shared" si="4"/>
        <v>0</v>
      </c>
      <c r="K70" s="245">
        <v>1031099</v>
      </c>
    </row>
    <row r="71" spans="1:11" s="170" customFormat="1" ht="18" customHeight="1">
      <c r="A71" s="247" t="s">
        <v>1514</v>
      </c>
      <c r="B71" s="243"/>
      <c r="C71" s="243"/>
      <c r="D71" s="243"/>
      <c r="E71" s="243">
        <v>0</v>
      </c>
      <c r="F71" s="243">
        <v>375</v>
      </c>
      <c r="G71" s="244">
        <f t="shared" si="6"/>
        <v>0</v>
      </c>
      <c r="H71" s="244">
        <f t="shared" si="3"/>
        <v>0</v>
      </c>
      <c r="I71" s="244">
        <f t="shared" si="1"/>
        <v>0</v>
      </c>
      <c r="J71" s="244">
        <f t="shared" si="4"/>
        <v>0</v>
      </c>
      <c r="K71" s="245">
        <v>103109998</v>
      </c>
    </row>
    <row r="72" spans="1:11" s="170" customFormat="1" ht="18" customHeight="1">
      <c r="A72" s="247" t="s">
        <v>1515</v>
      </c>
      <c r="B72" s="243"/>
      <c r="C72" s="243"/>
      <c r="D72" s="243"/>
      <c r="E72" s="243">
        <v>0</v>
      </c>
      <c r="F72" s="243">
        <v>0</v>
      </c>
      <c r="G72" s="244">
        <f t="shared" si="6"/>
        <v>0</v>
      </c>
      <c r="H72" s="244">
        <f t="shared" si="3"/>
        <v>0</v>
      </c>
      <c r="I72" s="244">
        <f t="shared" si="1"/>
        <v>0</v>
      </c>
      <c r="J72" s="244">
        <f t="shared" si="4"/>
        <v>0</v>
      </c>
      <c r="K72" s="245">
        <v>103109999</v>
      </c>
    </row>
    <row r="73" spans="1:11" s="170" customFormat="1" ht="18" customHeight="1">
      <c r="A73" s="247" t="str">
        <f t="shared" ref="A73:A85" si="8">""</f>
        <v/>
      </c>
      <c r="B73" s="243"/>
      <c r="C73" s="243"/>
      <c r="D73" s="243"/>
      <c r="E73" s="243"/>
      <c r="F73" s="243"/>
      <c r="G73" s="244">
        <f t="shared" si="6"/>
        <v>0</v>
      </c>
      <c r="H73" s="244">
        <v>0</v>
      </c>
      <c r="I73" s="244">
        <v>0</v>
      </c>
      <c r="J73" s="244">
        <v>0</v>
      </c>
      <c r="K73" s="229"/>
    </row>
    <row r="74" spans="1:11" s="170" customFormat="1" ht="18" customHeight="1">
      <c r="A74" s="248" t="s">
        <v>1516</v>
      </c>
      <c r="B74" s="243"/>
      <c r="C74" s="243">
        <f>C4</f>
        <v>25275</v>
      </c>
      <c r="D74" s="243">
        <f t="shared" ref="D74:F74" si="9">D4</f>
        <v>0</v>
      </c>
      <c r="E74" s="243">
        <f t="shared" si="9"/>
        <v>37944</v>
      </c>
      <c r="F74" s="243">
        <f t="shared" si="9"/>
        <v>18315</v>
      </c>
      <c r="G74" s="244">
        <f t="shared" si="6"/>
        <v>0.72462908011869431</v>
      </c>
      <c r="H74" s="244">
        <f t="shared" si="3"/>
        <v>0.72462908011869431</v>
      </c>
      <c r="I74" s="244">
        <f t="shared" si="1"/>
        <v>0</v>
      </c>
      <c r="J74" s="244">
        <f t="shared" si="4"/>
        <v>0.48268500948766602</v>
      </c>
      <c r="K74" s="229"/>
    </row>
    <row r="75" spans="1:11" s="170" customFormat="1" ht="18" customHeight="1">
      <c r="A75" s="249" t="str">
        <f t="shared" si="8"/>
        <v/>
      </c>
      <c r="B75" s="243"/>
      <c r="C75" s="243">
        <v>0</v>
      </c>
      <c r="D75" s="243">
        <v>0</v>
      </c>
      <c r="E75" s="243">
        <v>0</v>
      </c>
      <c r="F75" s="243">
        <v>0</v>
      </c>
      <c r="G75" s="244">
        <f t="shared" si="6"/>
        <v>0</v>
      </c>
      <c r="H75" s="244">
        <v>0</v>
      </c>
      <c r="I75" s="244">
        <v>0</v>
      </c>
      <c r="J75" s="244">
        <v>0</v>
      </c>
      <c r="K75" s="229"/>
    </row>
    <row r="76" spans="1:11" s="170" customFormat="1" ht="18" customHeight="1">
      <c r="A76" s="249" t="s">
        <v>1517</v>
      </c>
      <c r="B76" s="243"/>
      <c r="C76" s="243">
        <v>1125</v>
      </c>
      <c r="D76" s="243">
        <v>0</v>
      </c>
      <c r="E76" s="243">
        <v>3493</v>
      </c>
      <c r="F76" s="243">
        <v>2556</v>
      </c>
      <c r="G76" s="244">
        <f t="shared" si="6"/>
        <v>2.2719999999999998</v>
      </c>
      <c r="H76" s="244">
        <f t="shared" si="3"/>
        <v>2.2719999999999998</v>
      </c>
      <c r="I76" s="244">
        <f t="shared" si="1"/>
        <v>0</v>
      </c>
      <c r="J76" s="244">
        <f t="shared" si="4"/>
        <v>0.73174921271113658</v>
      </c>
      <c r="K76" s="229"/>
    </row>
    <row r="77" spans="1:11" s="170" customFormat="1" ht="18" customHeight="1">
      <c r="A77" s="249" t="s">
        <v>1518</v>
      </c>
      <c r="B77" s="243"/>
      <c r="C77" s="243">
        <v>0</v>
      </c>
      <c r="D77" s="243">
        <v>0</v>
      </c>
      <c r="E77" s="243"/>
      <c r="F77" s="243"/>
      <c r="G77" s="244">
        <f t="shared" si="6"/>
        <v>0</v>
      </c>
      <c r="H77" s="244">
        <f t="shared" si="3"/>
        <v>0</v>
      </c>
      <c r="I77" s="244">
        <f t="shared" si="1"/>
        <v>0</v>
      </c>
      <c r="J77" s="244">
        <f t="shared" si="4"/>
        <v>0</v>
      </c>
      <c r="K77" s="245">
        <v>1100603</v>
      </c>
    </row>
    <row r="78" spans="1:11" s="170" customFormat="1" ht="18" customHeight="1">
      <c r="A78" s="249" t="s">
        <v>1519</v>
      </c>
      <c r="B78" s="243"/>
      <c r="C78" s="243">
        <v>0</v>
      </c>
      <c r="D78" s="243">
        <v>0</v>
      </c>
      <c r="E78" s="243"/>
      <c r="F78" s="243"/>
      <c r="G78" s="244">
        <f t="shared" si="6"/>
        <v>0</v>
      </c>
      <c r="H78" s="244">
        <f t="shared" si="3"/>
        <v>0</v>
      </c>
      <c r="I78" s="244">
        <f t="shared" si="1"/>
        <v>0</v>
      </c>
      <c r="J78" s="244">
        <f t="shared" si="4"/>
        <v>0</v>
      </c>
      <c r="K78" s="229"/>
    </row>
    <row r="79" spans="1:11" s="170" customFormat="1" ht="18" customHeight="1">
      <c r="A79" s="249" t="s">
        <v>1520</v>
      </c>
      <c r="B79" s="243"/>
      <c r="C79" s="243">
        <v>1045</v>
      </c>
      <c r="D79" s="243">
        <v>0</v>
      </c>
      <c r="E79" s="243">
        <v>3333</v>
      </c>
      <c r="F79" s="243">
        <v>5508</v>
      </c>
      <c r="G79" s="244">
        <f t="shared" si="6"/>
        <v>5.2708133971291868</v>
      </c>
      <c r="H79" s="244">
        <f t="shared" si="3"/>
        <v>5.2708133971291868</v>
      </c>
      <c r="I79" s="244">
        <f t="shared" si="1"/>
        <v>0</v>
      </c>
      <c r="J79" s="244">
        <f t="shared" si="4"/>
        <v>1.6525652565256526</v>
      </c>
      <c r="K79" s="245">
        <v>1100802</v>
      </c>
    </row>
    <row r="80" spans="1:11" s="170" customFormat="1" ht="18" customHeight="1">
      <c r="A80" s="249" t="s">
        <v>1521</v>
      </c>
      <c r="B80" s="243"/>
      <c r="C80" s="243">
        <v>0</v>
      </c>
      <c r="D80" s="243">
        <v>0</v>
      </c>
      <c r="E80" s="243">
        <v>4529</v>
      </c>
      <c r="F80" s="243">
        <v>4879</v>
      </c>
      <c r="G80" s="244">
        <f t="shared" si="6"/>
        <v>0</v>
      </c>
      <c r="H80" s="244">
        <f t="shared" si="3"/>
        <v>0</v>
      </c>
      <c r="I80" s="244">
        <f t="shared" si="1"/>
        <v>0</v>
      </c>
      <c r="J80" s="244">
        <f t="shared" si="4"/>
        <v>1.0772797527047913</v>
      </c>
      <c r="K80" s="229"/>
    </row>
    <row r="81" spans="1:11" s="170" customFormat="1" ht="18" customHeight="1">
      <c r="A81" s="249" t="s">
        <v>1522</v>
      </c>
      <c r="B81" s="243"/>
      <c r="C81" s="243">
        <v>0</v>
      </c>
      <c r="D81" s="243">
        <v>0</v>
      </c>
      <c r="E81" s="243"/>
      <c r="F81" s="243"/>
      <c r="G81" s="244">
        <f t="shared" si="6"/>
        <v>0</v>
      </c>
      <c r="H81" s="244">
        <f t="shared" si="3"/>
        <v>0</v>
      </c>
      <c r="I81" s="244">
        <f t="shared" si="1"/>
        <v>0</v>
      </c>
      <c r="J81" s="244">
        <f t="shared" si="4"/>
        <v>0</v>
      </c>
      <c r="K81" s="245">
        <v>105</v>
      </c>
    </row>
    <row r="82" spans="1:11" s="170" customFormat="1" ht="18" customHeight="1">
      <c r="A82" s="249" t="s">
        <v>1523</v>
      </c>
      <c r="B82" s="243"/>
      <c r="C82" s="243">
        <v>0</v>
      </c>
      <c r="D82" s="243">
        <v>0</v>
      </c>
      <c r="E82" s="243">
        <v>13000</v>
      </c>
      <c r="F82" s="243">
        <v>34000</v>
      </c>
      <c r="G82" s="244">
        <f t="shared" si="6"/>
        <v>0</v>
      </c>
      <c r="H82" s="244">
        <f t="shared" si="3"/>
        <v>0</v>
      </c>
      <c r="I82" s="244">
        <f t="shared" si="1"/>
        <v>0</v>
      </c>
      <c r="J82" s="244">
        <f t="shared" si="4"/>
        <v>2.6153846153846154</v>
      </c>
      <c r="K82" s="245">
        <v>11011</v>
      </c>
    </row>
    <row r="83" spans="1:11" s="170" customFormat="1" ht="18" customHeight="1">
      <c r="A83" s="249" t="s">
        <v>1524</v>
      </c>
      <c r="B83" s="243"/>
      <c r="C83" s="243">
        <v>0</v>
      </c>
      <c r="D83" s="243">
        <v>0</v>
      </c>
      <c r="E83" s="243"/>
      <c r="F83" s="243"/>
      <c r="G83" s="244">
        <f t="shared" si="6"/>
        <v>0</v>
      </c>
      <c r="H83" s="244">
        <f t="shared" si="3"/>
        <v>0</v>
      </c>
      <c r="I83" s="244">
        <f t="shared" si="1"/>
        <v>0</v>
      </c>
      <c r="J83" s="244">
        <f t="shared" si="4"/>
        <v>0</v>
      </c>
      <c r="K83" s="229"/>
    </row>
    <row r="84" spans="1:11" s="170" customFormat="1" ht="18" customHeight="1">
      <c r="A84" s="249" t="s">
        <v>1525</v>
      </c>
      <c r="B84" s="243"/>
      <c r="C84" s="243">
        <v>0</v>
      </c>
      <c r="D84" s="243">
        <v>0</v>
      </c>
      <c r="E84" s="243"/>
      <c r="F84" s="243"/>
      <c r="G84" s="244">
        <f t="shared" si="6"/>
        <v>0</v>
      </c>
      <c r="H84" s="244">
        <f t="shared" si="3"/>
        <v>0</v>
      </c>
      <c r="I84" s="244">
        <f t="shared" si="1"/>
        <v>0</v>
      </c>
      <c r="J84" s="244">
        <f t="shared" si="4"/>
        <v>0</v>
      </c>
      <c r="K84" s="229"/>
    </row>
    <row r="85" spans="1:11" s="170" customFormat="1" ht="18" customHeight="1">
      <c r="A85" s="249" t="str">
        <f t="shared" si="8"/>
        <v/>
      </c>
      <c r="B85" s="243"/>
      <c r="C85" s="243">
        <v>0</v>
      </c>
      <c r="D85" s="243">
        <v>0</v>
      </c>
      <c r="E85" s="243"/>
      <c r="F85" s="243"/>
      <c r="G85" s="244">
        <f t="shared" si="6"/>
        <v>0</v>
      </c>
      <c r="H85" s="244">
        <v>0</v>
      </c>
      <c r="I85" s="244">
        <v>0</v>
      </c>
      <c r="J85" s="244">
        <v>0</v>
      </c>
      <c r="K85" s="229"/>
    </row>
    <row r="86" spans="1:11" s="170" customFormat="1" ht="18" customHeight="1">
      <c r="A86" s="248" t="s">
        <v>1526</v>
      </c>
      <c r="B86" s="243"/>
      <c r="C86" s="243">
        <f>SUM(C74,C76:C84)</f>
        <v>27445</v>
      </c>
      <c r="D86" s="243">
        <f t="shared" ref="D86:F86" si="10">SUM(D74,D76:D84)</f>
        <v>0</v>
      </c>
      <c r="E86" s="243">
        <f t="shared" si="10"/>
        <v>62299</v>
      </c>
      <c r="F86" s="243">
        <f t="shared" si="10"/>
        <v>65258</v>
      </c>
      <c r="G86" s="244">
        <f t="shared" si="6"/>
        <v>2.3777737292767354</v>
      </c>
      <c r="H86" s="244">
        <f t="shared" si="3"/>
        <v>2.3777737292767354</v>
      </c>
      <c r="I86" s="244">
        <f t="shared" si="1"/>
        <v>0</v>
      </c>
      <c r="J86" s="244">
        <f t="shared" si="4"/>
        <v>1.0474967495465417</v>
      </c>
      <c r="K86" s="229"/>
    </row>
  </sheetData>
  <sheetProtection insertColumns="0" insertRows="0" deleteColumns="0" deleteRows="0" autoFilter="0"/>
  <mergeCells count="1">
    <mergeCell ref="A1:J1"/>
  </mergeCells>
  <phoneticPr fontId="65" type="noConversion"/>
  <printOptions horizontalCentered="1"/>
  <pageMargins left="0.39370078740157483" right="0.39370078740157483" top="0.98425196850393704" bottom="0.98425196850393704" header="0.51181102362204722" footer="0.51181102362204722"/>
  <pageSetup paperSize="9"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1"/>
  <sheetViews>
    <sheetView showGridLines="0" showZeros="0" workbookViewId="0">
      <pane xSplit="2" ySplit="3" topLeftCell="C4" activePane="bottomRight" state="frozen"/>
      <selection pane="topRight" activeCell="C1" sqref="C1"/>
      <selection pane="bottomLeft" activeCell="A4" sqref="A4"/>
      <selection pane="bottomRight" sqref="A1:J1"/>
    </sheetView>
  </sheetViews>
  <sheetFormatPr defaultColWidth="9" defaultRowHeight="20.25" customHeight="1"/>
  <cols>
    <col min="1" max="1" width="55.75" style="15" customWidth="1"/>
    <col min="2" max="2" width="8" style="15" hidden="1" customWidth="1"/>
    <col min="3" max="3" width="16.25" style="15" customWidth="1"/>
    <col min="4" max="4" width="16.25" style="15" hidden="1" customWidth="1"/>
    <col min="5" max="5" width="11.75" style="15" customWidth="1"/>
    <col min="6" max="6" width="16.25" style="15" customWidth="1"/>
    <col min="7" max="7" width="13" style="15" hidden="1" customWidth="1"/>
    <col min="8" max="8" width="13" style="15" customWidth="1"/>
    <col min="9" max="9" width="12.625" style="15" hidden="1" customWidth="1"/>
    <col min="10" max="10" width="12.625" style="15" customWidth="1"/>
    <col min="11" max="11" width="12.625" style="125" hidden="1" customWidth="1"/>
  </cols>
  <sheetData>
    <row r="1" spans="1:11" s="170" customFormat="1" ht="45" customHeight="1">
      <c r="A1" s="370" t="s">
        <v>1799</v>
      </c>
      <c r="B1" s="370"/>
      <c r="C1" s="370"/>
      <c r="D1" s="370"/>
      <c r="E1" s="370"/>
      <c r="F1" s="370"/>
      <c r="G1" s="370"/>
      <c r="H1" s="370"/>
      <c r="I1" s="370"/>
      <c r="J1" s="370"/>
      <c r="K1" s="201"/>
    </row>
    <row r="2" spans="1:11" s="170" customFormat="1" ht="20.25" customHeight="1">
      <c r="A2" s="20"/>
      <c r="B2" s="20"/>
      <c r="C2" s="20"/>
      <c r="D2" s="20"/>
      <c r="E2" s="20"/>
      <c r="F2" s="20"/>
      <c r="G2" s="20"/>
      <c r="H2" s="20"/>
      <c r="I2" s="20"/>
      <c r="J2" s="235" t="s">
        <v>1528</v>
      </c>
      <c r="K2" s="235"/>
    </row>
    <row r="3" spans="1:11" s="170" customFormat="1" ht="39" customHeight="1">
      <c r="A3" s="182" t="s">
        <v>1529</v>
      </c>
      <c r="B3" s="182" t="s">
        <v>1530</v>
      </c>
      <c r="C3" s="182" t="s">
        <v>1530</v>
      </c>
      <c r="D3" s="182" t="s">
        <v>1531</v>
      </c>
      <c r="E3" s="182" t="s">
        <v>1532</v>
      </c>
      <c r="F3" s="182" t="s">
        <v>1533</v>
      </c>
      <c r="G3" s="182" t="s">
        <v>1534</v>
      </c>
      <c r="H3" s="182" t="s">
        <v>1534</v>
      </c>
      <c r="I3" s="182" t="s">
        <v>1535</v>
      </c>
      <c r="J3" s="182" t="s">
        <v>1536</v>
      </c>
      <c r="K3" s="173" t="s">
        <v>1537</v>
      </c>
    </row>
    <row r="4" spans="1:11" s="170" customFormat="1" ht="18" customHeight="1">
      <c r="A4" s="192" t="s">
        <v>1538</v>
      </c>
      <c r="B4" s="250">
        <v>0</v>
      </c>
      <c r="C4" s="250"/>
      <c r="D4" s="250"/>
      <c r="E4" s="250"/>
      <c r="F4" s="250">
        <v>0</v>
      </c>
      <c r="G4" s="251">
        <f t="shared" ref="G4:G269" si="0">IF(B4=0,0,F4/B4)</f>
        <v>0</v>
      </c>
      <c r="H4" s="251">
        <f t="shared" ref="H4:H269" si="1">IF(C4=0,0,F4/C4)</f>
        <v>0</v>
      </c>
      <c r="I4" s="251">
        <f t="shared" ref="I4:I269" si="2">IF(D4=0,0,F4/D4)</f>
        <v>0</v>
      </c>
      <c r="J4" s="251">
        <f t="shared" ref="J4:J281" si="3">IF(E4=0,0,F4/E4)</f>
        <v>0</v>
      </c>
      <c r="K4" s="185">
        <v>206</v>
      </c>
    </row>
    <row r="5" spans="1:11" s="170" customFormat="1" ht="18" customHeight="1">
      <c r="A5" s="192" t="s">
        <v>1539</v>
      </c>
      <c r="B5" s="250">
        <v>0</v>
      </c>
      <c r="C5" s="250"/>
      <c r="D5" s="250"/>
      <c r="E5" s="250"/>
      <c r="F5" s="250">
        <v>0</v>
      </c>
      <c r="G5" s="251">
        <f t="shared" si="0"/>
        <v>0</v>
      </c>
      <c r="H5" s="252">
        <f t="shared" si="1"/>
        <v>0</v>
      </c>
      <c r="I5" s="252">
        <f t="shared" si="2"/>
        <v>0</v>
      </c>
      <c r="J5" s="252">
        <f t="shared" si="3"/>
        <v>0</v>
      </c>
      <c r="K5" s="185">
        <v>20610</v>
      </c>
    </row>
    <row r="6" spans="1:11" s="170" customFormat="1" ht="18" customHeight="1">
      <c r="A6" s="192" t="s">
        <v>1540</v>
      </c>
      <c r="B6" s="250">
        <v>0</v>
      </c>
      <c r="C6" s="250"/>
      <c r="D6" s="250"/>
      <c r="E6" s="250"/>
      <c r="F6" s="250">
        <v>0</v>
      </c>
      <c r="G6" s="251">
        <f t="shared" si="0"/>
        <v>0</v>
      </c>
      <c r="H6" s="252">
        <f t="shared" si="1"/>
        <v>0</v>
      </c>
      <c r="I6" s="252">
        <f t="shared" si="2"/>
        <v>0</v>
      </c>
      <c r="J6" s="252">
        <f t="shared" si="3"/>
        <v>0</v>
      </c>
      <c r="K6" s="185">
        <v>2061001</v>
      </c>
    </row>
    <row r="7" spans="1:11" s="170" customFormat="1" ht="18" customHeight="1">
      <c r="A7" s="192" t="s">
        <v>1541</v>
      </c>
      <c r="B7" s="250">
        <v>0</v>
      </c>
      <c r="C7" s="250"/>
      <c r="D7" s="250"/>
      <c r="E7" s="250"/>
      <c r="F7" s="250">
        <v>0</v>
      </c>
      <c r="G7" s="251">
        <f t="shared" si="0"/>
        <v>0</v>
      </c>
      <c r="H7" s="252">
        <f t="shared" si="1"/>
        <v>0</v>
      </c>
      <c r="I7" s="252">
        <f t="shared" si="2"/>
        <v>0</v>
      </c>
      <c r="J7" s="252">
        <f t="shared" si="3"/>
        <v>0</v>
      </c>
      <c r="K7" s="185">
        <v>2061002</v>
      </c>
    </row>
    <row r="8" spans="1:11" s="170" customFormat="1" ht="18" customHeight="1">
      <c r="A8" s="192" t="s">
        <v>1542</v>
      </c>
      <c r="B8" s="250">
        <v>0</v>
      </c>
      <c r="C8" s="250"/>
      <c r="D8" s="250"/>
      <c r="E8" s="250"/>
      <c r="F8" s="250">
        <v>0</v>
      </c>
      <c r="G8" s="251">
        <f t="shared" si="0"/>
        <v>0</v>
      </c>
      <c r="H8" s="252">
        <f t="shared" si="1"/>
        <v>0</v>
      </c>
      <c r="I8" s="252">
        <f t="shared" si="2"/>
        <v>0</v>
      </c>
      <c r="J8" s="252">
        <f t="shared" si="3"/>
        <v>0</v>
      </c>
      <c r="K8" s="185">
        <v>2061003</v>
      </c>
    </row>
    <row r="9" spans="1:11" s="170" customFormat="1" ht="18" customHeight="1">
      <c r="A9" s="192" t="s">
        <v>1543</v>
      </c>
      <c r="B9" s="250">
        <v>0</v>
      </c>
      <c r="C9" s="250"/>
      <c r="D9" s="250"/>
      <c r="E9" s="250"/>
      <c r="F9" s="250">
        <v>0</v>
      </c>
      <c r="G9" s="251">
        <f t="shared" si="0"/>
        <v>0</v>
      </c>
      <c r="H9" s="252">
        <f t="shared" si="1"/>
        <v>0</v>
      </c>
      <c r="I9" s="252">
        <f t="shared" si="2"/>
        <v>0</v>
      </c>
      <c r="J9" s="252">
        <f t="shared" si="3"/>
        <v>0</v>
      </c>
      <c r="K9" s="185">
        <v>2061004</v>
      </c>
    </row>
    <row r="10" spans="1:11" s="170" customFormat="1" ht="18" customHeight="1">
      <c r="A10" s="192" t="s">
        <v>1544</v>
      </c>
      <c r="B10" s="250">
        <v>0</v>
      </c>
      <c r="C10" s="250"/>
      <c r="D10" s="250"/>
      <c r="E10" s="250"/>
      <c r="F10" s="250">
        <v>0</v>
      </c>
      <c r="G10" s="251">
        <f t="shared" si="0"/>
        <v>0</v>
      </c>
      <c r="H10" s="252">
        <f t="shared" si="1"/>
        <v>0</v>
      </c>
      <c r="I10" s="252">
        <f t="shared" si="2"/>
        <v>0</v>
      </c>
      <c r="J10" s="252">
        <f t="shared" si="3"/>
        <v>0</v>
      </c>
      <c r="K10" s="185">
        <v>2061005</v>
      </c>
    </row>
    <row r="11" spans="1:11" s="170" customFormat="1" ht="18" customHeight="1">
      <c r="A11" s="192" t="s">
        <v>1545</v>
      </c>
      <c r="B11" s="250">
        <v>0</v>
      </c>
      <c r="C11" s="250"/>
      <c r="D11" s="250"/>
      <c r="E11" s="250"/>
      <c r="F11" s="250">
        <v>0</v>
      </c>
      <c r="G11" s="251">
        <f t="shared" si="0"/>
        <v>0</v>
      </c>
      <c r="H11" s="252">
        <f t="shared" si="1"/>
        <v>0</v>
      </c>
      <c r="I11" s="252">
        <f t="shared" si="2"/>
        <v>0</v>
      </c>
      <c r="J11" s="252">
        <f t="shared" si="3"/>
        <v>0</v>
      </c>
      <c r="K11" s="185">
        <v>2061099</v>
      </c>
    </row>
    <row r="12" spans="1:11" s="170" customFormat="1" ht="18" customHeight="1">
      <c r="A12" s="192" t="s">
        <v>1546</v>
      </c>
      <c r="B12" s="250">
        <v>0</v>
      </c>
      <c r="C12" s="250">
        <v>5</v>
      </c>
      <c r="D12" s="250"/>
      <c r="E12" s="250">
        <v>-11</v>
      </c>
      <c r="F12" s="250">
        <v>1</v>
      </c>
      <c r="G12" s="251">
        <f t="shared" si="0"/>
        <v>0</v>
      </c>
      <c r="H12" s="252">
        <f t="shared" si="1"/>
        <v>0.2</v>
      </c>
      <c r="I12" s="252">
        <f t="shared" si="2"/>
        <v>0</v>
      </c>
      <c r="J12" s="252">
        <f t="shared" si="3"/>
        <v>-9.0909090909090912E-2</v>
      </c>
      <c r="K12" s="185">
        <v>207</v>
      </c>
    </row>
    <row r="13" spans="1:11" s="170" customFormat="1" ht="18" customHeight="1">
      <c r="A13" s="192" t="s">
        <v>1547</v>
      </c>
      <c r="B13" s="250">
        <v>0</v>
      </c>
      <c r="C13" s="250">
        <v>5</v>
      </c>
      <c r="D13" s="250"/>
      <c r="E13" s="250">
        <v>5</v>
      </c>
      <c r="F13" s="250">
        <v>1</v>
      </c>
      <c r="G13" s="251">
        <f t="shared" si="0"/>
        <v>0</v>
      </c>
      <c r="H13" s="252">
        <f t="shared" si="1"/>
        <v>0.2</v>
      </c>
      <c r="I13" s="252">
        <f t="shared" si="2"/>
        <v>0</v>
      </c>
      <c r="J13" s="252">
        <f t="shared" si="3"/>
        <v>0.2</v>
      </c>
      <c r="K13" s="185">
        <v>20707</v>
      </c>
    </row>
    <row r="14" spans="1:11" s="170" customFormat="1" ht="18" customHeight="1">
      <c r="A14" s="192" t="s">
        <v>1548</v>
      </c>
      <c r="B14" s="250">
        <v>0</v>
      </c>
      <c r="C14" s="250">
        <v>3</v>
      </c>
      <c r="D14" s="250"/>
      <c r="E14" s="250">
        <v>3</v>
      </c>
      <c r="F14" s="250">
        <v>1</v>
      </c>
      <c r="G14" s="251">
        <f t="shared" si="0"/>
        <v>0</v>
      </c>
      <c r="H14" s="252">
        <f t="shared" si="1"/>
        <v>0.33333333333333331</v>
      </c>
      <c r="I14" s="252">
        <f t="shared" si="2"/>
        <v>0</v>
      </c>
      <c r="J14" s="252">
        <f t="shared" si="3"/>
        <v>0.33333333333333331</v>
      </c>
      <c r="K14" s="185">
        <v>2070701</v>
      </c>
    </row>
    <row r="15" spans="1:11" s="170" customFormat="1" ht="18" customHeight="1">
      <c r="A15" s="192" t="s">
        <v>1549</v>
      </c>
      <c r="B15" s="250">
        <v>0</v>
      </c>
      <c r="C15" s="250">
        <v>0</v>
      </c>
      <c r="D15" s="250"/>
      <c r="E15" s="250">
        <v>0</v>
      </c>
      <c r="F15" s="250">
        <v>0</v>
      </c>
      <c r="G15" s="251">
        <f t="shared" si="0"/>
        <v>0</v>
      </c>
      <c r="H15" s="252">
        <f t="shared" si="1"/>
        <v>0</v>
      </c>
      <c r="I15" s="252">
        <f t="shared" si="2"/>
        <v>0</v>
      </c>
      <c r="J15" s="252">
        <f t="shared" si="3"/>
        <v>0</v>
      </c>
      <c r="K15" s="185">
        <v>2070702</v>
      </c>
    </row>
    <row r="16" spans="1:11" s="170" customFormat="1" ht="18" customHeight="1">
      <c r="A16" s="192" t="s">
        <v>1550</v>
      </c>
      <c r="B16" s="250">
        <v>0</v>
      </c>
      <c r="C16" s="250">
        <v>0</v>
      </c>
      <c r="D16" s="250"/>
      <c r="E16" s="250">
        <v>0</v>
      </c>
      <c r="F16" s="250">
        <v>0</v>
      </c>
      <c r="G16" s="251">
        <f t="shared" si="0"/>
        <v>0</v>
      </c>
      <c r="H16" s="252">
        <f t="shared" si="1"/>
        <v>0</v>
      </c>
      <c r="I16" s="252">
        <f t="shared" si="2"/>
        <v>0</v>
      </c>
      <c r="J16" s="252">
        <f t="shared" si="3"/>
        <v>0</v>
      </c>
      <c r="K16" s="185">
        <v>2070703</v>
      </c>
    </row>
    <row r="17" spans="1:11" s="170" customFormat="1" ht="18" customHeight="1">
      <c r="A17" s="192" t="s">
        <v>1551</v>
      </c>
      <c r="B17" s="250">
        <v>0</v>
      </c>
      <c r="C17" s="250">
        <v>0</v>
      </c>
      <c r="D17" s="250"/>
      <c r="E17" s="250">
        <v>0</v>
      </c>
      <c r="F17" s="250">
        <v>0</v>
      </c>
      <c r="G17" s="251">
        <f t="shared" si="0"/>
        <v>0</v>
      </c>
      <c r="H17" s="252">
        <f t="shared" si="1"/>
        <v>0</v>
      </c>
      <c r="I17" s="252">
        <f t="shared" si="2"/>
        <v>0</v>
      </c>
      <c r="J17" s="252">
        <f t="shared" si="3"/>
        <v>0</v>
      </c>
      <c r="K17" s="185">
        <v>2070704</v>
      </c>
    </row>
    <row r="18" spans="1:11" s="170" customFormat="1" ht="18" customHeight="1">
      <c r="A18" s="192" t="s">
        <v>1552</v>
      </c>
      <c r="B18" s="250">
        <v>0</v>
      </c>
      <c r="C18" s="250">
        <v>2</v>
      </c>
      <c r="D18" s="250"/>
      <c r="E18" s="250">
        <v>2</v>
      </c>
      <c r="F18" s="250">
        <v>0</v>
      </c>
      <c r="G18" s="251">
        <f t="shared" si="0"/>
        <v>0</v>
      </c>
      <c r="H18" s="252">
        <f t="shared" si="1"/>
        <v>0</v>
      </c>
      <c r="I18" s="252">
        <f t="shared" si="2"/>
        <v>0</v>
      </c>
      <c r="J18" s="252">
        <f t="shared" si="3"/>
        <v>0</v>
      </c>
      <c r="K18" s="185">
        <v>2070799</v>
      </c>
    </row>
    <row r="19" spans="1:11" s="170" customFormat="1" ht="18" customHeight="1">
      <c r="A19" s="192" t="s">
        <v>1553</v>
      </c>
      <c r="B19" s="250">
        <v>0</v>
      </c>
      <c r="C19" s="250">
        <v>0</v>
      </c>
      <c r="D19" s="250"/>
      <c r="E19" s="250">
        <v>-16</v>
      </c>
      <c r="F19" s="250">
        <v>0</v>
      </c>
      <c r="G19" s="251">
        <f t="shared" si="0"/>
        <v>0</v>
      </c>
      <c r="H19" s="252">
        <f t="shared" si="1"/>
        <v>0</v>
      </c>
      <c r="I19" s="252">
        <f t="shared" si="2"/>
        <v>0</v>
      </c>
      <c r="J19" s="252">
        <f t="shared" si="3"/>
        <v>0</v>
      </c>
      <c r="K19" s="185">
        <v>20709</v>
      </c>
    </row>
    <row r="20" spans="1:11" s="170" customFormat="1" ht="18" customHeight="1">
      <c r="A20" s="192" t="s">
        <v>1554</v>
      </c>
      <c r="B20" s="250">
        <v>0</v>
      </c>
      <c r="C20" s="250">
        <v>0</v>
      </c>
      <c r="D20" s="250"/>
      <c r="E20" s="250">
        <v>0</v>
      </c>
      <c r="F20" s="250">
        <v>0</v>
      </c>
      <c r="G20" s="251">
        <f t="shared" si="0"/>
        <v>0</v>
      </c>
      <c r="H20" s="252">
        <f t="shared" si="1"/>
        <v>0</v>
      </c>
      <c r="I20" s="252">
        <f t="shared" si="2"/>
        <v>0</v>
      </c>
      <c r="J20" s="252">
        <f t="shared" si="3"/>
        <v>0</v>
      </c>
      <c r="K20" s="185">
        <v>2070901</v>
      </c>
    </row>
    <row r="21" spans="1:11" s="170" customFormat="1" ht="18" customHeight="1">
      <c r="A21" s="192" t="s">
        <v>1555</v>
      </c>
      <c r="B21" s="250">
        <v>0</v>
      </c>
      <c r="C21" s="250">
        <v>0</v>
      </c>
      <c r="D21" s="250"/>
      <c r="E21" s="250">
        <v>0</v>
      </c>
      <c r="F21" s="250">
        <v>0</v>
      </c>
      <c r="G21" s="251">
        <f t="shared" si="0"/>
        <v>0</v>
      </c>
      <c r="H21" s="252">
        <f t="shared" si="1"/>
        <v>0</v>
      </c>
      <c r="I21" s="252">
        <f t="shared" si="2"/>
        <v>0</v>
      </c>
      <c r="J21" s="252">
        <f t="shared" si="3"/>
        <v>0</v>
      </c>
      <c r="K21" s="185">
        <v>2070902</v>
      </c>
    </row>
    <row r="22" spans="1:11" s="170" customFormat="1" ht="18" customHeight="1">
      <c r="A22" s="192" t="s">
        <v>1556</v>
      </c>
      <c r="B22" s="250">
        <v>0</v>
      </c>
      <c r="C22" s="250">
        <v>0</v>
      </c>
      <c r="D22" s="250"/>
      <c r="E22" s="250">
        <v>0</v>
      </c>
      <c r="F22" s="250">
        <v>0</v>
      </c>
      <c r="G22" s="251">
        <f t="shared" si="0"/>
        <v>0</v>
      </c>
      <c r="H22" s="252">
        <f t="shared" si="1"/>
        <v>0</v>
      </c>
      <c r="I22" s="252">
        <f t="shared" si="2"/>
        <v>0</v>
      </c>
      <c r="J22" s="252">
        <f t="shared" si="3"/>
        <v>0</v>
      </c>
      <c r="K22" s="185">
        <v>2070903</v>
      </c>
    </row>
    <row r="23" spans="1:11" s="170" customFormat="1" ht="18" customHeight="1">
      <c r="A23" s="192" t="s">
        <v>1557</v>
      </c>
      <c r="B23" s="250">
        <v>0</v>
      </c>
      <c r="C23" s="250">
        <v>0</v>
      </c>
      <c r="D23" s="250"/>
      <c r="E23" s="250">
        <v>-16</v>
      </c>
      <c r="F23" s="250">
        <v>0</v>
      </c>
      <c r="G23" s="251">
        <f t="shared" si="0"/>
        <v>0</v>
      </c>
      <c r="H23" s="252">
        <f t="shared" si="1"/>
        <v>0</v>
      </c>
      <c r="I23" s="252">
        <f t="shared" si="2"/>
        <v>0</v>
      </c>
      <c r="J23" s="252">
        <f t="shared" si="3"/>
        <v>0</v>
      </c>
      <c r="K23" s="185">
        <v>2070904</v>
      </c>
    </row>
    <row r="24" spans="1:11" s="170" customFormat="1" ht="18" customHeight="1">
      <c r="A24" s="192" t="s">
        <v>1558</v>
      </c>
      <c r="B24" s="250">
        <v>0</v>
      </c>
      <c r="C24" s="250">
        <v>0</v>
      </c>
      <c r="D24" s="250"/>
      <c r="E24" s="250">
        <v>0</v>
      </c>
      <c r="F24" s="250">
        <v>0</v>
      </c>
      <c r="G24" s="251">
        <f t="shared" si="0"/>
        <v>0</v>
      </c>
      <c r="H24" s="252">
        <f t="shared" si="1"/>
        <v>0</v>
      </c>
      <c r="I24" s="252">
        <f t="shared" si="2"/>
        <v>0</v>
      </c>
      <c r="J24" s="252">
        <f t="shared" si="3"/>
        <v>0</v>
      </c>
      <c r="K24" s="185">
        <v>2070999</v>
      </c>
    </row>
    <row r="25" spans="1:11" s="170" customFormat="1" ht="18" customHeight="1">
      <c r="A25" s="192" t="s">
        <v>1559</v>
      </c>
      <c r="B25" s="250">
        <v>0</v>
      </c>
      <c r="C25" s="250">
        <v>0</v>
      </c>
      <c r="D25" s="250"/>
      <c r="E25" s="250">
        <v>0</v>
      </c>
      <c r="F25" s="250">
        <v>0</v>
      </c>
      <c r="G25" s="251">
        <f t="shared" si="0"/>
        <v>0</v>
      </c>
      <c r="H25" s="252">
        <f t="shared" si="1"/>
        <v>0</v>
      </c>
      <c r="I25" s="252">
        <f t="shared" si="2"/>
        <v>0</v>
      </c>
      <c r="J25" s="252">
        <f t="shared" si="3"/>
        <v>0</v>
      </c>
      <c r="K25" s="185">
        <v>20710</v>
      </c>
    </row>
    <row r="26" spans="1:11" s="170" customFormat="1" ht="18" customHeight="1">
      <c r="A26" s="192" t="s">
        <v>1560</v>
      </c>
      <c r="B26" s="250">
        <v>0</v>
      </c>
      <c r="C26" s="250">
        <v>0</v>
      </c>
      <c r="D26" s="250"/>
      <c r="E26" s="250">
        <v>0</v>
      </c>
      <c r="F26" s="250">
        <v>0</v>
      </c>
      <c r="G26" s="251">
        <f t="shared" si="0"/>
        <v>0</v>
      </c>
      <c r="H26" s="252">
        <f t="shared" si="1"/>
        <v>0</v>
      </c>
      <c r="I26" s="252">
        <f t="shared" si="2"/>
        <v>0</v>
      </c>
      <c r="J26" s="252">
        <f t="shared" si="3"/>
        <v>0</v>
      </c>
      <c r="K26" s="185">
        <v>2071001</v>
      </c>
    </row>
    <row r="27" spans="1:11" s="170" customFormat="1" ht="18" customHeight="1">
      <c r="A27" s="192" t="s">
        <v>1561</v>
      </c>
      <c r="B27" s="250">
        <v>0</v>
      </c>
      <c r="C27" s="250">
        <v>0</v>
      </c>
      <c r="D27" s="250"/>
      <c r="E27" s="250">
        <v>0</v>
      </c>
      <c r="F27" s="250">
        <v>0</v>
      </c>
      <c r="G27" s="251">
        <f t="shared" si="0"/>
        <v>0</v>
      </c>
      <c r="H27" s="252">
        <f t="shared" si="1"/>
        <v>0</v>
      </c>
      <c r="I27" s="252">
        <f t="shared" si="2"/>
        <v>0</v>
      </c>
      <c r="J27" s="252">
        <f t="shared" si="3"/>
        <v>0</v>
      </c>
      <c r="K27" s="185">
        <v>2071099</v>
      </c>
    </row>
    <row r="28" spans="1:11" s="170" customFormat="1" ht="18" customHeight="1">
      <c r="A28" s="192" t="s">
        <v>1562</v>
      </c>
      <c r="B28" s="250">
        <v>0</v>
      </c>
      <c r="C28" s="250">
        <v>266</v>
      </c>
      <c r="D28" s="250"/>
      <c r="E28" s="250">
        <v>333</v>
      </c>
      <c r="F28" s="250">
        <v>312</v>
      </c>
      <c r="G28" s="251">
        <f t="shared" si="0"/>
        <v>0</v>
      </c>
      <c r="H28" s="252">
        <f t="shared" si="1"/>
        <v>1.1729323308270676</v>
      </c>
      <c r="I28" s="252">
        <f t="shared" si="2"/>
        <v>0</v>
      </c>
      <c r="J28" s="252">
        <f t="shared" si="3"/>
        <v>0.93693693693693691</v>
      </c>
      <c r="K28" s="185">
        <v>208</v>
      </c>
    </row>
    <row r="29" spans="1:11" s="170" customFormat="1" ht="18" customHeight="1">
      <c r="A29" s="192" t="s">
        <v>1563</v>
      </c>
      <c r="B29" s="250">
        <v>0</v>
      </c>
      <c r="C29" s="250">
        <v>266</v>
      </c>
      <c r="D29" s="250"/>
      <c r="E29" s="250">
        <v>333</v>
      </c>
      <c r="F29" s="250">
        <v>312</v>
      </c>
      <c r="G29" s="251">
        <f t="shared" si="0"/>
        <v>0</v>
      </c>
      <c r="H29" s="252">
        <f t="shared" si="1"/>
        <v>1.1729323308270676</v>
      </c>
      <c r="I29" s="252">
        <f t="shared" si="2"/>
        <v>0</v>
      </c>
      <c r="J29" s="252">
        <f t="shared" si="3"/>
        <v>0.93693693693693691</v>
      </c>
      <c r="K29" s="185">
        <v>20822</v>
      </c>
    </row>
    <row r="30" spans="1:11" s="170" customFormat="1" ht="18" customHeight="1">
      <c r="A30" s="192" t="s">
        <v>1564</v>
      </c>
      <c r="B30" s="250">
        <v>0</v>
      </c>
      <c r="C30" s="250">
        <v>266</v>
      </c>
      <c r="D30" s="250"/>
      <c r="E30" s="250">
        <v>67</v>
      </c>
      <c r="F30" s="250">
        <v>57</v>
      </c>
      <c r="G30" s="251">
        <f t="shared" si="0"/>
        <v>0</v>
      </c>
      <c r="H30" s="252">
        <f t="shared" si="1"/>
        <v>0.21428571428571427</v>
      </c>
      <c r="I30" s="252">
        <f t="shared" si="2"/>
        <v>0</v>
      </c>
      <c r="J30" s="252">
        <f t="shared" si="3"/>
        <v>0.85074626865671643</v>
      </c>
      <c r="K30" s="185">
        <v>2082201</v>
      </c>
    </row>
    <row r="31" spans="1:11" s="170" customFormat="1" ht="18" customHeight="1">
      <c r="A31" s="192" t="s">
        <v>1565</v>
      </c>
      <c r="B31" s="250">
        <v>0</v>
      </c>
      <c r="C31" s="250">
        <v>0</v>
      </c>
      <c r="D31" s="250"/>
      <c r="E31" s="250">
        <v>266</v>
      </c>
      <c r="F31" s="250">
        <v>255</v>
      </c>
      <c r="G31" s="251">
        <f t="shared" si="0"/>
        <v>0</v>
      </c>
      <c r="H31" s="252">
        <f t="shared" si="1"/>
        <v>0</v>
      </c>
      <c r="I31" s="252">
        <f t="shared" si="2"/>
        <v>0</v>
      </c>
      <c r="J31" s="252">
        <f t="shared" si="3"/>
        <v>0.95864661654135341</v>
      </c>
      <c r="K31" s="185">
        <v>2082202</v>
      </c>
    </row>
    <row r="32" spans="1:11" s="170" customFormat="1" ht="18" customHeight="1">
      <c r="A32" s="192" t="s">
        <v>1566</v>
      </c>
      <c r="B32" s="250">
        <v>0</v>
      </c>
      <c r="C32" s="250">
        <v>0</v>
      </c>
      <c r="D32" s="250"/>
      <c r="E32" s="250">
        <v>0</v>
      </c>
      <c r="F32" s="250">
        <v>0</v>
      </c>
      <c r="G32" s="251">
        <f t="shared" si="0"/>
        <v>0</v>
      </c>
      <c r="H32" s="252">
        <f t="shared" si="1"/>
        <v>0</v>
      </c>
      <c r="I32" s="252">
        <f t="shared" si="2"/>
        <v>0</v>
      </c>
      <c r="J32" s="252">
        <f t="shared" si="3"/>
        <v>0</v>
      </c>
      <c r="K32" s="185">
        <v>2082299</v>
      </c>
    </row>
    <row r="33" spans="1:11" s="170" customFormat="1" ht="18" customHeight="1">
      <c r="A33" s="192" t="s">
        <v>1567</v>
      </c>
      <c r="B33" s="250">
        <v>0</v>
      </c>
      <c r="C33" s="250">
        <v>0</v>
      </c>
      <c r="D33" s="250"/>
      <c r="E33" s="250">
        <v>0</v>
      </c>
      <c r="F33" s="250">
        <v>0</v>
      </c>
      <c r="G33" s="251">
        <f t="shared" si="0"/>
        <v>0</v>
      </c>
      <c r="H33" s="252">
        <f t="shared" si="1"/>
        <v>0</v>
      </c>
      <c r="I33" s="252">
        <f t="shared" si="2"/>
        <v>0</v>
      </c>
      <c r="J33" s="252">
        <f t="shared" si="3"/>
        <v>0</v>
      </c>
      <c r="K33" s="185">
        <v>20823</v>
      </c>
    </row>
    <row r="34" spans="1:11" s="170" customFormat="1" ht="18" customHeight="1">
      <c r="A34" s="192" t="s">
        <v>1564</v>
      </c>
      <c r="B34" s="250">
        <v>0</v>
      </c>
      <c r="C34" s="250">
        <v>0</v>
      </c>
      <c r="D34" s="250"/>
      <c r="E34" s="250">
        <v>0</v>
      </c>
      <c r="F34" s="250">
        <v>0</v>
      </c>
      <c r="G34" s="251">
        <f t="shared" si="0"/>
        <v>0</v>
      </c>
      <c r="H34" s="252">
        <f t="shared" si="1"/>
        <v>0</v>
      </c>
      <c r="I34" s="252">
        <f t="shared" si="2"/>
        <v>0</v>
      </c>
      <c r="J34" s="252">
        <f t="shared" si="3"/>
        <v>0</v>
      </c>
      <c r="K34" s="185">
        <v>2082301</v>
      </c>
    </row>
    <row r="35" spans="1:11" s="170" customFormat="1" ht="18" customHeight="1">
      <c r="A35" s="192" t="s">
        <v>1565</v>
      </c>
      <c r="B35" s="250">
        <v>0</v>
      </c>
      <c r="C35" s="250">
        <v>0</v>
      </c>
      <c r="D35" s="250"/>
      <c r="E35" s="250">
        <v>0</v>
      </c>
      <c r="F35" s="250">
        <v>0</v>
      </c>
      <c r="G35" s="251">
        <f t="shared" si="0"/>
        <v>0</v>
      </c>
      <c r="H35" s="252">
        <f t="shared" si="1"/>
        <v>0</v>
      </c>
      <c r="I35" s="252">
        <f t="shared" si="2"/>
        <v>0</v>
      </c>
      <c r="J35" s="252">
        <f t="shared" si="3"/>
        <v>0</v>
      </c>
      <c r="K35" s="185">
        <v>2082302</v>
      </c>
    </row>
    <row r="36" spans="1:11" s="170" customFormat="1" ht="18" customHeight="1">
      <c r="A36" s="192" t="s">
        <v>1568</v>
      </c>
      <c r="B36" s="250">
        <v>0</v>
      </c>
      <c r="C36" s="250">
        <v>0</v>
      </c>
      <c r="D36" s="250"/>
      <c r="E36" s="250">
        <v>0</v>
      </c>
      <c r="F36" s="250">
        <v>0</v>
      </c>
      <c r="G36" s="251">
        <f t="shared" si="0"/>
        <v>0</v>
      </c>
      <c r="H36" s="252">
        <f t="shared" si="1"/>
        <v>0</v>
      </c>
      <c r="I36" s="252">
        <f t="shared" si="2"/>
        <v>0</v>
      </c>
      <c r="J36" s="252">
        <f t="shared" si="3"/>
        <v>0</v>
      </c>
      <c r="K36" s="185">
        <v>2082399</v>
      </c>
    </row>
    <row r="37" spans="1:11" s="170" customFormat="1" ht="18" customHeight="1">
      <c r="A37" s="192" t="s">
        <v>1569</v>
      </c>
      <c r="B37" s="250">
        <v>0</v>
      </c>
      <c r="C37" s="250">
        <v>0</v>
      </c>
      <c r="D37" s="250"/>
      <c r="E37" s="250">
        <v>0</v>
      </c>
      <c r="F37" s="250">
        <v>0</v>
      </c>
      <c r="G37" s="251">
        <f t="shared" si="0"/>
        <v>0</v>
      </c>
      <c r="H37" s="252">
        <f t="shared" si="1"/>
        <v>0</v>
      </c>
      <c r="I37" s="252">
        <f t="shared" si="2"/>
        <v>0</v>
      </c>
      <c r="J37" s="252">
        <f t="shared" si="3"/>
        <v>0</v>
      </c>
      <c r="K37" s="185">
        <v>20829</v>
      </c>
    </row>
    <row r="38" spans="1:11" s="170" customFormat="1" ht="18" customHeight="1">
      <c r="A38" s="192" t="s">
        <v>1565</v>
      </c>
      <c r="B38" s="250">
        <v>0</v>
      </c>
      <c r="C38" s="250">
        <v>0</v>
      </c>
      <c r="D38" s="250"/>
      <c r="E38" s="250">
        <v>0</v>
      </c>
      <c r="F38" s="250">
        <v>0</v>
      </c>
      <c r="G38" s="251">
        <f t="shared" si="0"/>
        <v>0</v>
      </c>
      <c r="H38" s="252">
        <f t="shared" si="1"/>
        <v>0</v>
      </c>
      <c r="I38" s="252">
        <f t="shared" si="2"/>
        <v>0</v>
      </c>
      <c r="J38" s="252">
        <f t="shared" si="3"/>
        <v>0</v>
      </c>
      <c r="K38" s="185">
        <v>2082901</v>
      </c>
    </row>
    <row r="39" spans="1:11" s="170" customFormat="1" ht="18" customHeight="1">
      <c r="A39" s="192" t="s">
        <v>1570</v>
      </c>
      <c r="B39" s="250">
        <v>0</v>
      </c>
      <c r="C39" s="250">
        <v>0</v>
      </c>
      <c r="D39" s="250"/>
      <c r="E39" s="250">
        <v>0</v>
      </c>
      <c r="F39" s="250">
        <v>0</v>
      </c>
      <c r="G39" s="251">
        <f t="shared" si="0"/>
        <v>0</v>
      </c>
      <c r="H39" s="252">
        <f t="shared" si="1"/>
        <v>0</v>
      </c>
      <c r="I39" s="252">
        <f t="shared" si="2"/>
        <v>0</v>
      </c>
      <c r="J39" s="252">
        <f t="shared" si="3"/>
        <v>0</v>
      </c>
      <c r="K39" s="185">
        <v>2082999</v>
      </c>
    </row>
    <row r="40" spans="1:11" s="170" customFormat="1" ht="18" customHeight="1">
      <c r="A40" s="192" t="s">
        <v>1571</v>
      </c>
      <c r="B40" s="250">
        <v>0</v>
      </c>
      <c r="C40" s="250"/>
      <c r="D40" s="250"/>
      <c r="E40" s="250"/>
      <c r="F40" s="250">
        <v>0</v>
      </c>
      <c r="G40" s="251">
        <f t="shared" si="0"/>
        <v>0</v>
      </c>
      <c r="H40" s="252">
        <f t="shared" si="1"/>
        <v>0</v>
      </c>
      <c r="I40" s="252">
        <f t="shared" si="2"/>
        <v>0</v>
      </c>
      <c r="J40" s="252">
        <f t="shared" si="3"/>
        <v>0</v>
      </c>
      <c r="K40" s="185">
        <v>211</v>
      </c>
    </row>
    <row r="41" spans="1:11" s="170" customFormat="1" ht="18" customHeight="1">
      <c r="A41" s="192" t="s">
        <v>1572</v>
      </c>
      <c r="B41" s="250">
        <v>0</v>
      </c>
      <c r="C41" s="250"/>
      <c r="D41" s="250"/>
      <c r="E41" s="250"/>
      <c r="F41" s="250">
        <v>0</v>
      </c>
      <c r="G41" s="251">
        <f t="shared" si="0"/>
        <v>0</v>
      </c>
      <c r="H41" s="252">
        <f t="shared" si="1"/>
        <v>0</v>
      </c>
      <c r="I41" s="252">
        <f t="shared" si="2"/>
        <v>0</v>
      </c>
      <c r="J41" s="252">
        <f t="shared" si="3"/>
        <v>0</v>
      </c>
      <c r="K41" s="185">
        <v>21160</v>
      </c>
    </row>
    <row r="42" spans="1:11" s="170" customFormat="1" ht="18" customHeight="1">
      <c r="A42" s="192" t="s">
        <v>1573</v>
      </c>
      <c r="B42" s="250">
        <v>0</v>
      </c>
      <c r="C42" s="250"/>
      <c r="D42" s="250"/>
      <c r="E42" s="250"/>
      <c r="F42" s="250">
        <v>0</v>
      </c>
      <c r="G42" s="251">
        <f t="shared" si="0"/>
        <v>0</v>
      </c>
      <c r="H42" s="252">
        <f t="shared" si="1"/>
        <v>0</v>
      </c>
      <c r="I42" s="252">
        <f t="shared" si="2"/>
        <v>0</v>
      </c>
      <c r="J42" s="252">
        <f t="shared" si="3"/>
        <v>0</v>
      </c>
      <c r="K42" s="185">
        <v>2116001</v>
      </c>
    </row>
    <row r="43" spans="1:11" s="170" customFormat="1" ht="18" customHeight="1">
      <c r="A43" s="192" t="s">
        <v>1574</v>
      </c>
      <c r="B43" s="250">
        <v>0</v>
      </c>
      <c r="C43" s="250"/>
      <c r="D43" s="250"/>
      <c r="E43" s="250"/>
      <c r="F43" s="250">
        <v>0</v>
      </c>
      <c r="G43" s="251">
        <f t="shared" si="0"/>
        <v>0</v>
      </c>
      <c r="H43" s="252">
        <f t="shared" si="1"/>
        <v>0</v>
      </c>
      <c r="I43" s="252">
        <f t="shared" si="2"/>
        <v>0</v>
      </c>
      <c r="J43" s="252">
        <f t="shared" si="3"/>
        <v>0</v>
      </c>
      <c r="K43" s="185">
        <v>2116002</v>
      </c>
    </row>
    <row r="44" spans="1:11" s="170" customFormat="1" ht="18" customHeight="1">
      <c r="A44" s="192" t="s">
        <v>1575</v>
      </c>
      <c r="B44" s="250">
        <v>0</v>
      </c>
      <c r="C44" s="250"/>
      <c r="D44" s="250"/>
      <c r="E44" s="250"/>
      <c r="F44" s="250">
        <v>0</v>
      </c>
      <c r="G44" s="251">
        <f t="shared" si="0"/>
        <v>0</v>
      </c>
      <c r="H44" s="252">
        <f t="shared" si="1"/>
        <v>0</v>
      </c>
      <c r="I44" s="252">
        <f t="shared" si="2"/>
        <v>0</v>
      </c>
      <c r="J44" s="252">
        <f t="shared" si="3"/>
        <v>0</v>
      </c>
      <c r="K44" s="185">
        <v>2116003</v>
      </c>
    </row>
    <row r="45" spans="1:11" s="170" customFormat="1" ht="18" customHeight="1">
      <c r="A45" s="192" t="s">
        <v>1576</v>
      </c>
      <c r="B45" s="250">
        <v>0</v>
      </c>
      <c r="C45" s="250"/>
      <c r="D45" s="250"/>
      <c r="E45" s="250"/>
      <c r="F45" s="250">
        <v>0</v>
      </c>
      <c r="G45" s="251">
        <f t="shared" si="0"/>
        <v>0</v>
      </c>
      <c r="H45" s="252">
        <f t="shared" si="1"/>
        <v>0</v>
      </c>
      <c r="I45" s="252">
        <f t="shared" si="2"/>
        <v>0</v>
      </c>
      <c r="J45" s="252">
        <f t="shared" si="3"/>
        <v>0</v>
      </c>
      <c r="K45" s="185">
        <v>2116099</v>
      </c>
    </row>
    <row r="46" spans="1:11" s="170" customFormat="1" ht="18" customHeight="1">
      <c r="A46" s="192" t="s">
        <v>1577</v>
      </c>
      <c r="B46" s="250">
        <v>0</v>
      </c>
      <c r="C46" s="250"/>
      <c r="D46" s="250"/>
      <c r="E46" s="250"/>
      <c r="F46" s="250">
        <v>0</v>
      </c>
      <c r="G46" s="251">
        <f t="shared" si="0"/>
        <v>0</v>
      </c>
      <c r="H46" s="252">
        <f t="shared" si="1"/>
        <v>0</v>
      </c>
      <c r="I46" s="252">
        <f t="shared" si="2"/>
        <v>0</v>
      </c>
      <c r="J46" s="252">
        <f t="shared" si="3"/>
        <v>0</v>
      </c>
      <c r="K46" s="185">
        <v>21161</v>
      </c>
    </row>
    <row r="47" spans="1:11" s="170" customFormat="1" ht="18" customHeight="1">
      <c r="A47" s="192" t="s">
        <v>1578</v>
      </c>
      <c r="B47" s="250">
        <v>0</v>
      </c>
      <c r="C47" s="250"/>
      <c r="D47" s="250"/>
      <c r="E47" s="250"/>
      <c r="F47" s="250">
        <v>0</v>
      </c>
      <c r="G47" s="251">
        <f t="shared" si="0"/>
        <v>0</v>
      </c>
      <c r="H47" s="252">
        <f t="shared" si="1"/>
        <v>0</v>
      </c>
      <c r="I47" s="252">
        <f t="shared" si="2"/>
        <v>0</v>
      </c>
      <c r="J47" s="252">
        <f t="shared" si="3"/>
        <v>0</v>
      </c>
      <c r="K47" s="185">
        <v>2116101</v>
      </c>
    </row>
    <row r="48" spans="1:11" s="170" customFormat="1" ht="18" customHeight="1">
      <c r="A48" s="192" t="s">
        <v>1579</v>
      </c>
      <c r="B48" s="250">
        <v>0</v>
      </c>
      <c r="C48" s="250"/>
      <c r="D48" s="250"/>
      <c r="E48" s="250"/>
      <c r="F48" s="250">
        <v>0</v>
      </c>
      <c r="G48" s="251">
        <f t="shared" si="0"/>
        <v>0</v>
      </c>
      <c r="H48" s="252">
        <f t="shared" si="1"/>
        <v>0</v>
      </c>
      <c r="I48" s="252">
        <f t="shared" si="2"/>
        <v>0</v>
      </c>
      <c r="J48" s="252">
        <f t="shared" si="3"/>
        <v>0</v>
      </c>
      <c r="K48" s="185">
        <v>2116102</v>
      </c>
    </row>
    <row r="49" spans="1:11" s="170" customFormat="1" ht="18" customHeight="1">
      <c r="A49" s="192" t="s">
        <v>1580</v>
      </c>
      <c r="B49" s="250">
        <v>0</v>
      </c>
      <c r="C49" s="250"/>
      <c r="D49" s="250"/>
      <c r="E49" s="250"/>
      <c r="F49" s="250">
        <v>0</v>
      </c>
      <c r="G49" s="251">
        <f t="shared" si="0"/>
        <v>0</v>
      </c>
      <c r="H49" s="252">
        <f t="shared" si="1"/>
        <v>0</v>
      </c>
      <c r="I49" s="252">
        <f t="shared" si="2"/>
        <v>0</v>
      </c>
      <c r="J49" s="252">
        <f t="shared" si="3"/>
        <v>0</v>
      </c>
      <c r="K49" s="185">
        <v>2116103</v>
      </c>
    </row>
    <row r="50" spans="1:11" s="170" customFormat="1" ht="18" customHeight="1">
      <c r="A50" s="192" t="s">
        <v>1581</v>
      </c>
      <c r="B50" s="250">
        <v>0</v>
      </c>
      <c r="C50" s="250"/>
      <c r="D50" s="250"/>
      <c r="E50" s="250"/>
      <c r="F50" s="250">
        <v>0</v>
      </c>
      <c r="G50" s="251">
        <f t="shared" si="0"/>
        <v>0</v>
      </c>
      <c r="H50" s="252">
        <f t="shared" si="1"/>
        <v>0</v>
      </c>
      <c r="I50" s="252">
        <f t="shared" si="2"/>
        <v>0</v>
      </c>
      <c r="J50" s="252">
        <f t="shared" si="3"/>
        <v>0</v>
      </c>
      <c r="K50" s="185">
        <v>2116104</v>
      </c>
    </row>
    <row r="51" spans="1:11" s="170" customFormat="1" ht="18" customHeight="1">
      <c r="A51" s="192" t="s">
        <v>1582</v>
      </c>
      <c r="B51" s="250">
        <v>0</v>
      </c>
      <c r="C51" s="250">
        <v>14862</v>
      </c>
      <c r="D51" s="250"/>
      <c r="E51" s="250">
        <v>31668</v>
      </c>
      <c r="F51" s="250">
        <v>8179</v>
      </c>
      <c r="G51" s="251">
        <f t="shared" si="0"/>
        <v>0</v>
      </c>
      <c r="H51" s="252">
        <f t="shared" si="1"/>
        <v>0.55032969990580005</v>
      </c>
      <c r="I51" s="252">
        <f t="shared" si="2"/>
        <v>0</v>
      </c>
      <c r="J51" s="252">
        <f t="shared" si="3"/>
        <v>0.25827333585954276</v>
      </c>
      <c r="K51" s="185">
        <v>212</v>
      </c>
    </row>
    <row r="52" spans="1:11" s="170" customFormat="1" ht="18" customHeight="1">
      <c r="A52" s="192" t="s">
        <v>1583</v>
      </c>
      <c r="B52" s="250">
        <v>0</v>
      </c>
      <c r="C52" s="250">
        <v>12587</v>
      </c>
      <c r="D52" s="250"/>
      <c r="E52" s="250">
        <v>31266</v>
      </c>
      <c r="F52" s="250">
        <v>8042</v>
      </c>
      <c r="G52" s="251">
        <f t="shared" si="0"/>
        <v>0</v>
      </c>
      <c r="H52" s="252">
        <f t="shared" si="1"/>
        <v>0.63891316437594348</v>
      </c>
      <c r="I52" s="252">
        <f t="shared" si="2"/>
        <v>0</v>
      </c>
      <c r="J52" s="252">
        <f t="shared" si="3"/>
        <v>0.25721230729866307</v>
      </c>
      <c r="K52" s="185">
        <v>21208</v>
      </c>
    </row>
    <row r="53" spans="1:11" s="170" customFormat="1" ht="18" customHeight="1">
      <c r="A53" s="192" t="s">
        <v>1584</v>
      </c>
      <c r="B53" s="250">
        <v>0</v>
      </c>
      <c r="C53" s="250">
        <v>10433</v>
      </c>
      <c r="D53" s="250"/>
      <c r="E53" s="250">
        <v>5806</v>
      </c>
      <c r="F53" s="250">
        <v>409</v>
      </c>
      <c r="G53" s="251">
        <f t="shared" si="0"/>
        <v>0</v>
      </c>
      <c r="H53" s="252">
        <f t="shared" si="1"/>
        <v>3.9202530432282182E-2</v>
      </c>
      <c r="I53" s="252">
        <f t="shared" si="2"/>
        <v>0</v>
      </c>
      <c r="J53" s="252">
        <f t="shared" si="3"/>
        <v>7.0444367895280746E-2</v>
      </c>
      <c r="K53" s="185">
        <v>2120801</v>
      </c>
    </row>
    <row r="54" spans="1:11" s="170" customFormat="1" ht="18" customHeight="1">
      <c r="A54" s="192" t="s">
        <v>1585</v>
      </c>
      <c r="B54" s="250">
        <v>0</v>
      </c>
      <c r="C54" s="250">
        <v>0</v>
      </c>
      <c r="D54" s="250"/>
      <c r="E54" s="250">
        <v>3293</v>
      </c>
      <c r="F54" s="250">
        <v>1723</v>
      </c>
      <c r="G54" s="251">
        <f t="shared" si="0"/>
        <v>0</v>
      </c>
      <c r="H54" s="252">
        <f t="shared" si="1"/>
        <v>0</v>
      </c>
      <c r="I54" s="252">
        <f t="shared" si="2"/>
        <v>0</v>
      </c>
      <c r="J54" s="252">
        <f t="shared" si="3"/>
        <v>0.52323109626480413</v>
      </c>
      <c r="K54" s="185">
        <v>2120802</v>
      </c>
    </row>
    <row r="55" spans="1:11" s="170" customFormat="1" ht="18" customHeight="1">
      <c r="A55" s="192" t="s">
        <v>1586</v>
      </c>
      <c r="B55" s="250">
        <v>0</v>
      </c>
      <c r="C55" s="250">
        <v>0</v>
      </c>
      <c r="D55" s="250"/>
      <c r="E55" s="250">
        <v>16335</v>
      </c>
      <c r="F55" s="250">
        <v>347</v>
      </c>
      <c r="G55" s="251">
        <f t="shared" si="0"/>
        <v>0</v>
      </c>
      <c r="H55" s="252">
        <f t="shared" si="1"/>
        <v>0</v>
      </c>
      <c r="I55" s="252">
        <f t="shared" si="2"/>
        <v>0</v>
      </c>
      <c r="J55" s="252">
        <f t="shared" si="3"/>
        <v>2.1242730333639423E-2</v>
      </c>
      <c r="K55" s="185">
        <v>2120803</v>
      </c>
    </row>
    <row r="56" spans="1:11" s="170" customFormat="1" ht="18" customHeight="1">
      <c r="A56" s="192" t="s">
        <v>1587</v>
      </c>
      <c r="B56" s="250">
        <v>0</v>
      </c>
      <c r="C56" s="250">
        <v>2000</v>
      </c>
      <c r="D56" s="250"/>
      <c r="E56" s="250">
        <v>2225</v>
      </c>
      <c r="F56" s="250">
        <v>346</v>
      </c>
      <c r="G56" s="251">
        <f t="shared" si="0"/>
        <v>0</v>
      </c>
      <c r="H56" s="252">
        <f t="shared" si="1"/>
        <v>0.17299999999999999</v>
      </c>
      <c r="I56" s="252">
        <f t="shared" si="2"/>
        <v>0</v>
      </c>
      <c r="J56" s="252">
        <f t="shared" si="3"/>
        <v>0.1555056179775281</v>
      </c>
      <c r="K56" s="185">
        <v>2120804</v>
      </c>
    </row>
    <row r="57" spans="1:11" s="170" customFormat="1" ht="18" customHeight="1">
      <c r="A57" s="192" t="s">
        <v>1588</v>
      </c>
      <c r="B57" s="250">
        <v>0</v>
      </c>
      <c r="C57" s="250">
        <v>0</v>
      </c>
      <c r="D57" s="250"/>
      <c r="E57" s="250">
        <v>862</v>
      </c>
      <c r="F57" s="250">
        <v>818</v>
      </c>
      <c r="G57" s="251">
        <f t="shared" si="0"/>
        <v>0</v>
      </c>
      <c r="H57" s="252">
        <f t="shared" si="1"/>
        <v>0</v>
      </c>
      <c r="I57" s="252">
        <f t="shared" si="2"/>
        <v>0</v>
      </c>
      <c r="J57" s="252">
        <f t="shared" si="3"/>
        <v>0.9489559164733179</v>
      </c>
      <c r="K57" s="185">
        <v>2120805</v>
      </c>
    </row>
    <row r="58" spans="1:11" s="170" customFormat="1" ht="18" customHeight="1">
      <c r="A58" s="192" t="s">
        <v>1589</v>
      </c>
      <c r="B58" s="250">
        <v>0</v>
      </c>
      <c r="C58" s="250">
        <v>0</v>
      </c>
      <c r="D58" s="250"/>
      <c r="E58" s="250">
        <v>50</v>
      </c>
      <c r="F58" s="250">
        <v>40</v>
      </c>
      <c r="G58" s="251">
        <f t="shared" si="0"/>
        <v>0</v>
      </c>
      <c r="H58" s="252">
        <f t="shared" si="1"/>
        <v>0</v>
      </c>
      <c r="I58" s="252">
        <f t="shared" si="2"/>
        <v>0</v>
      </c>
      <c r="J58" s="252">
        <f t="shared" si="3"/>
        <v>0.8</v>
      </c>
      <c r="K58" s="185">
        <v>2120806</v>
      </c>
    </row>
    <row r="59" spans="1:11" s="170" customFormat="1" ht="18" customHeight="1">
      <c r="A59" s="192" t="s">
        <v>1590</v>
      </c>
      <c r="B59" s="250">
        <v>0</v>
      </c>
      <c r="C59" s="250">
        <v>0</v>
      </c>
      <c r="D59" s="250"/>
      <c r="E59" s="250">
        <v>150</v>
      </c>
      <c r="F59" s="250">
        <v>75</v>
      </c>
      <c r="G59" s="251">
        <f t="shared" si="0"/>
        <v>0</v>
      </c>
      <c r="H59" s="252">
        <f t="shared" si="1"/>
        <v>0</v>
      </c>
      <c r="I59" s="252">
        <f t="shared" si="2"/>
        <v>0</v>
      </c>
      <c r="J59" s="252">
        <f t="shared" si="3"/>
        <v>0.5</v>
      </c>
      <c r="K59" s="185">
        <v>2120807</v>
      </c>
    </row>
    <row r="60" spans="1:11" s="170" customFormat="1" ht="18" customHeight="1">
      <c r="A60" s="192" t="s">
        <v>1591</v>
      </c>
      <c r="B60" s="250">
        <v>0</v>
      </c>
      <c r="C60" s="250">
        <v>0</v>
      </c>
      <c r="D60" s="250"/>
      <c r="E60" s="250">
        <v>0</v>
      </c>
      <c r="F60" s="250">
        <v>0</v>
      </c>
      <c r="G60" s="251">
        <f t="shared" si="0"/>
        <v>0</v>
      </c>
      <c r="H60" s="252">
        <f t="shared" si="1"/>
        <v>0</v>
      </c>
      <c r="I60" s="252">
        <f t="shared" si="2"/>
        <v>0</v>
      </c>
      <c r="J60" s="252">
        <f t="shared" si="3"/>
        <v>0</v>
      </c>
      <c r="K60" s="185">
        <v>2120809</v>
      </c>
    </row>
    <row r="61" spans="1:11" s="170" customFormat="1" ht="18" customHeight="1">
      <c r="A61" s="192" t="s">
        <v>1592</v>
      </c>
      <c r="B61" s="250">
        <v>0</v>
      </c>
      <c r="C61" s="250">
        <v>0</v>
      </c>
      <c r="D61" s="250"/>
      <c r="E61" s="250">
        <v>313</v>
      </c>
      <c r="F61" s="250">
        <v>1556</v>
      </c>
      <c r="G61" s="251">
        <f t="shared" si="0"/>
        <v>0</v>
      </c>
      <c r="H61" s="252">
        <f t="shared" si="1"/>
        <v>0</v>
      </c>
      <c r="I61" s="252">
        <f t="shared" si="2"/>
        <v>0</v>
      </c>
      <c r="J61" s="252">
        <f t="shared" si="3"/>
        <v>4.9712460063897765</v>
      </c>
      <c r="K61" s="185">
        <v>2120810</v>
      </c>
    </row>
    <row r="62" spans="1:11" s="170" customFormat="1" ht="18" customHeight="1">
      <c r="A62" s="192" t="s">
        <v>1593</v>
      </c>
      <c r="B62" s="250">
        <v>0</v>
      </c>
      <c r="C62" s="250">
        <v>0</v>
      </c>
      <c r="D62" s="250"/>
      <c r="E62" s="250">
        <v>0</v>
      </c>
      <c r="F62" s="250">
        <v>0</v>
      </c>
      <c r="G62" s="251">
        <f t="shared" si="0"/>
        <v>0</v>
      </c>
      <c r="H62" s="252">
        <f t="shared" si="1"/>
        <v>0</v>
      </c>
      <c r="I62" s="252">
        <f t="shared" si="2"/>
        <v>0</v>
      </c>
      <c r="J62" s="252">
        <f t="shared" si="3"/>
        <v>0</v>
      </c>
      <c r="K62" s="185">
        <v>2120811</v>
      </c>
    </row>
    <row r="63" spans="1:11" s="170" customFormat="1" ht="18" customHeight="1">
      <c r="A63" s="192" t="s">
        <v>1594</v>
      </c>
      <c r="B63" s="250">
        <v>0</v>
      </c>
      <c r="C63" s="250">
        <v>0</v>
      </c>
      <c r="D63" s="250"/>
      <c r="E63" s="250">
        <v>0</v>
      </c>
      <c r="F63" s="250">
        <v>0</v>
      </c>
      <c r="G63" s="251">
        <f t="shared" si="0"/>
        <v>0</v>
      </c>
      <c r="H63" s="252">
        <f t="shared" si="1"/>
        <v>0</v>
      </c>
      <c r="I63" s="252">
        <f t="shared" si="2"/>
        <v>0</v>
      </c>
      <c r="J63" s="252">
        <f t="shared" si="3"/>
        <v>0</v>
      </c>
      <c r="K63" s="185">
        <v>2120813</v>
      </c>
    </row>
    <row r="64" spans="1:11" s="170" customFormat="1" ht="18" customHeight="1">
      <c r="A64" s="192" t="s">
        <v>1595</v>
      </c>
      <c r="B64" s="250">
        <v>0</v>
      </c>
      <c r="C64" s="250">
        <v>0</v>
      </c>
      <c r="D64" s="250"/>
      <c r="E64" s="250">
        <v>1813</v>
      </c>
      <c r="F64" s="250">
        <v>2111</v>
      </c>
      <c r="G64" s="251">
        <f t="shared" si="0"/>
        <v>0</v>
      </c>
      <c r="H64" s="252">
        <f t="shared" si="1"/>
        <v>0</v>
      </c>
      <c r="I64" s="252">
        <f t="shared" si="2"/>
        <v>0</v>
      </c>
      <c r="J64" s="252">
        <f t="shared" si="3"/>
        <v>1.1643684500827358</v>
      </c>
      <c r="K64" s="185">
        <v>2120814</v>
      </c>
    </row>
    <row r="65" spans="1:11" s="170" customFormat="1" ht="18" customHeight="1">
      <c r="A65" s="192" t="s">
        <v>1596</v>
      </c>
      <c r="B65" s="250">
        <v>0</v>
      </c>
      <c r="C65" s="250">
        <v>0</v>
      </c>
      <c r="D65" s="250"/>
      <c r="E65" s="250">
        <v>50</v>
      </c>
      <c r="F65" s="250">
        <v>0</v>
      </c>
      <c r="G65" s="251">
        <f t="shared" si="0"/>
        <v>0</v>
      </c>
      <c r="H65" s="252">
        <f t="shared" si="1"/>
        <v>0</v>
      </c>
      <c r="I65" s="252">
        <f t="shared" si="2"/>
        <v>0</v>
      </c>
      <c r="J65" s="252">
        <f t="shared" si="3"/>
        <v>0</v>
      </c>
      <c r="K65" s="185">
        <v>2120815</v>
      </c>
    </row>
    <row r="66" spans="1:11" s="170" customFormat="1" ht="18" customHeight="1">
      <c r="A66" s="192" t="s">
        <v>1597</v>
      </c>
      <c r="B66" s="250">
        <v>0</v>
      </c>
      <c r="C66" s="250">
        <v>0</v>
      </c>
      <c r="D66" s="250"/>
      <c r="E66" s="250">
        <v>215</v>
      </c>
      <c r="F66" s="250">
        <v>200</v>
      </c>
      <c r="G66" s="251">
        <f t="shared" si="0"/>
        <v>0</v>
      </c>
      <c r="H66" s="252">
        <f t="shared" si="1"/>
        <v>0</v>
      </c>
      <c r="I66" s="252">
        <f t="shared" si="2"/>
        <v>0</v>
      </c>
      <c r="J66" s="252">
        <f t="shared" si="3"/>
        <v>0.93023255813953487</v>
      </c>
      <c r="K66" s="185">
        <v>2120816</v>
      </c>
    </row>
    <row r="67" spans="1:11" s="170" customFormat="1" ht="18" customHeight="1">
      <c r="A67" s="192" t="s">
        <v>1598</v>
      </c>
      <c r="B67" s="250">
        <v>0</v>
      </c>
      <c r="C67" s="250">
        <v>154</v>
      </c>
      <c r="D67" s="250"/>
      <c r="E67" s="250">
        <v>154</v>
      </c>
      <c r="F67" s="250">
        <v>417</v>
      </c>
      <c r="G67" s="251">
        <f t="shared" si="0"/>
        <v>0</v>
      </c>
      <c r="H67" s="252">
        <f t="shared" si="1"/>
        <v>2.7077922077922079</v>
      </c>
      <c r="I67" s="252">
        <f t="shared" si="2"/>
        <v>0</v>
      </c>
      <c r="J67" s="252">
        <f t="shared" si="3"/>
        <v>2.7077922077922079</v>
      </c>
      <c r="K67" s="185">
        <v>2120899</v>
      </c>
    </row>
    <row r="68" spans="1:11" s="170" customFormat="1" ht="18" customHeight="1">
      <c r="A68" s="192" t="s">
        <v>1599</v>
      </c>
      <c r="B68" s="250">
        <v>0</v>
      </c>
      <c r="C68" s="250">
        <v>0</v>
      </c>
      <c r="D68" s="250"/>
      <c r="E68" s="250"/>
      <c r="F68" s="250">
        <v>0</v>
      </c>
      <c r="G68" s="251">
        <f t="shared" si="0"/>
        <v>0</v>
      </c>
      <c r="H68" s="252">
        <f t="shared" si="1"/>
        <v>0</v>
      </c>
      <c r="I68" s="252">
        <f t="shared" si="2"/>
        <v>0</v>
      </c>
      <c r="J68" s="252">
        <f t="shared" si="3"/>
        <v>0</v>
      </c>
      <c r="K68" s="185">
        <v>21210</v>
      </c>
    </row>
    <row r="69" spans="1:11" s="170" customFormat="1" ht="18" customHeight="1">
      <c r="A69" s="192" t="s">
        <v>1584</v>
      </c>
      <c r="B69" s="250">
        <v>0</v>
      </c>
      <c r="C69" s="250">
        <v>0</v>
      </c>
      <c r="D69" s="250"/>
      <c r="E69" s="250"/>
      <c r="F69" s="250">
        <v>0</v>
      </c>
      <c r="G69" s="251">
        <f t="shared" si="0"/>
        <v>0</v>
      </c>
      <c r="H69" s="252">
        <f t="shared" si="1"/>
        <v>0</v>
      </c>
      <c r="I69" s="252">
        <f t="shared" si="2"/>
        <v>0</v>
      </c>
      <c r="J69" s="252">
        <f t="shared" si="3"/>
        <v>0</v>
      </c>
      <c r="K69" s="185">
        <v>2121001</v>
      </c>
    </row>
    <row r="70" spans="1:11" s="170" customFormat="1" ht="18" customHeight="1">
      <c r="A70" s="192" t="s">
        <v>1585</v>
      </c>
      <c r="B70" s="250">
        <v>0</v>
      </c>
      <c r="C70" s="250">
        <v>0</v>
      </c>
      <c r="D70" s="250"/>
      <c r="E70" s="250"/>
      <c r="F70" s="250">
        <v>0</v>
      </c>
      <c r="G70" s="251">
        <f t="shared" si="0"/>
        <v>0</v>
      </c>
      <c r="H70" s="252">
        <f t="shared" si="1"/>
        <v>0</v>
      </c>
      <c r="I70" s="252">
        <f t="shared" si="2"/>
        <v>0</v>
      </c>
      <c r="J70" s="252">
        <f t="shared" si="3"/>
        <v>0</v>
      </c>
      <c r="K70" s="185">
        <v>2121002</v>
      </c>
    </row>
    <row r="71" spans="1:11" s="170" customFormat="1" ht="18" customHeight="1">
      <c r="A71" s="192" t="s">
        <v>1600</v>
      </c>
      <c r="B71" s="250">
        <v>0</v>
      </c>
      <c r="C71" s="250">
        <v>0</v>
      </c>
      <c r="D71" s="250"/>
      <c r="E71" s="250"/>
      <c r="F71" s="250">
        <v>0</v>
      </c>
      <c r="G71" s="251">
        <f t="shared" si="0"/>
        <v>0</v>
      </c>
      <c r="H71" s="252">
        <f t="shared" si="1"/>
        <v>0</v>
      </c>
      <c r="I71" s="252">
        <f t="shared" si="2"/>
        <v>0</v>
      </c>
      <c r="J71" s="252">
        <f t="shared" si="3"/>
        <v>0</v>
      </c>
      <c r="K71" s="185">
        <v>2121099</v>
      </c>
    </row>
    <row r="72" spans="1:11" s="170" customFormat="1" ht="18" customHeight="1">
      <c r="A72" s="192" t="s">
        <v>1601</v>
      </c>
      <c r="B72" s="250">
        <v>0</v>
      </c>
      <c r="C72" s="250">
        <v>0</v>
      </c>
      <c r="D72" s="250"/>
      <c r="E72" s="250"/>
      <c r="F72" s="250">
        <v>0</v>
      </c>
      <c r="G72" s="251">
        <f t="shared" si="0"/>
        <v>0</v>
      </c>
      <c r="H72" s="252">
        <f t="shared" si="1"/>
        <v>0</v>
      </c>
      <c r="I72" s="252">
        <f t="shared" si="2"/>
        <v>0</v>
      </c>
      <c r="J72" s="252">
        <f t="shared" si="3"/>
        <v>0</v>
      </c>
      <c r="K72" s="185">
        <v>21211</v>
      </c>
    </row>
    <row r="73" spans="1:11" s="170" customFormat="1" ht="18" customHeight="1">
      <c r="A73" s="192" t="s">
        <v>1602</v>
      </c>
      <c r="B73" s="250">
        <v>0</v>
      </c>
      <c r="C73" s="250">
        <v>0</v>
      </c>
      <c r="D73" s="250"/>
      <c r="E73" s="250"/>
      <c r="F73" s="250">
        <v>0</v>
      </c>
      <c r="G73" s="251">
        <f t="shared" si="0"/>
        <v>0</v>
      </c>
      <c r="H73" s="252">
        <f t="shared" si="1"/>
        <v>0</v>
      </c>
      <c r="I73" s="252">
        <f t="shared" si="2"/>
        <v>0</v>
      </c>
      <c r="J73" s="252">
        <f t="shared" si="3"/>
        <v>0</v>
      </c>
      <c r="K73" s="185">
        <v>21213</v>
      </c>
    </row>
    <row r="74" spans="1:11" s="170" customFormat="1" ht="18" customHeight="1">
      <c r="A74" s="192" t="s">
        <v>1603</v>
      </c>
      <c r="B74" s="250">
        <v>0</v>
      </c>
      <c r="C74" s="250">
        <v>0</v>
      </c>
      <c r="D74" s="250"/>
      <c r="E74" s="250"/>
      <c r="F74" s="250">
        <v>0</v>
      </c>
      <c r="G74" s="251">
        <f t="shared" si="0"/>
        <v>0</v>
      </c>
      <c r="H74" s="252">
        <f t="shared" si="1"/>
        <v>0</v>
      </c>
      <c r="I74" s="252">
        <f t="shared" si="2"/>
        <v>0</v>
      </c>
      <c r="J74" s="252">
        <f t="shared" si="3"/>
        <v>0</v>
      </c>
      <c r="K74" s="185">
        <v>2121301</v>
      </c>
    </row>
    <row r="75" spans="1:11" s="170" customFormat="1" ht="18" customHeight="1">
      <c r="A75" s="192" t="s">
        <v>1604</v>
      </c>
      <c r="B75" s="250">
        <v>0</v>
      </c>
      <c r="C75" s="250">
        <v>0</v>
      </c>
      <c r="D75" s="250"/>
      <c r="E75" s="250"/>
      <c r="F75" s="250">
        <v>0</v>
      </c>
      <c r="G75" s="251">
        <f t="shared" si="0"/>
        <v>0</v>
      </c>
      <c r="H75" s="252">
        <f t="shared" si="1"/>
        <v>0</v>
      </c>
      <c r="I75" s="252">
        <f t="shared" si="2"/>
        <v>0</v>
      </c>
      <c r="J75" s="252">
        <f t="shared" si="3"/>
        <v>0</v>
      </c>
      <c r="K75" s="185">
        <v>2121302</v>
      </c>
    </row>
    <row r="76" spans="1:11" s="170" customFormat="1" ht="18" customHeight="1">
      <c r="A76" s="192" t="s">
        <v>1605</v>
      </c>
      <c r="B76" s="250">
        <v>0</v>
      </c>
      <c r="C76" s="250">
        <v>0</v>
      </c>
      <c r="D76" s="250"/>
      <c r="E76" s="250"/>
      <c r="F76" s="250">
        <v>0</v>
      </c>
      <c r="G76" s="251">
        <f t="shared" si="0"/>
        <v>0</v>
      </c>
      <c r="H76" s="252">
        <f t="shared" si="1"/>
        <v>0</v>
      </c>
      <c r="I76" s="252">
        <f t="shared" si="2"/>
        <v>0</v>
      </c>
      <c r="J76" s="252">
        <f t="shared" si="3"/>
        <v>0</v>
      </c>
      <c r="K76" s="185">
        <v>2121303</v>
      </c>
    </row>
    <row r="77" spans="1:11" s="170" customFormat="1" ht="18" customHeight="1">
      <c r="A77" s="192" t="s">
        <v>1606</v>
      </c>
      <c r="B77" s="250">
        <v>0</v>
      </c>
      <c r="C77" s="250">
        <v>0</v>
      </c>
      <c r="D77" s="250"/>
      <c r="E77" s="250"/>
      <c r="F77" s="250">
        <v>0</v>
      </c>
      <c r="G77" s="251">
        <f t="shared" si="0"/>
        <v>0</v>
      </c>
      <c r="H77" s="252">
        <f t="shared" si="1"/>
        <v>0</v>
      </c>
      <c r="I77" s="252">
        <f t="shared" si="2"/>
        <v>0</v>
      </c>
      <c r="J77" s="252">
        <f t="shared" si="3"/>
        <v>0</v>
      </c>
      <c r="K77" s="185">
        <v>2121304</v>
      </c>
    </row>
    <row r="78" spans="1:11" s="170" customFormat="1" ht="18" customHeight="1">
      <c r="A78" s="192" t="s">
        <v>1607</v>
      </c>
      <c r="B78" s="250">
        <v>0</v>
      </c>
      <c r="C78" s="250">
        <v>0</v>
      </c>
      <c r="D78" s="250"/>
      <c r="E78" s="250"/>
      <c r="F78" s="250">
        <v>0</v>
      </c>
      <c r="G78" s="251">
        <f t="shared" si="0"/>
        <v>0</v>
      </c>
      <c r="H78" s="252">
        <f t="shared" si="1"/>
        <v>0</v>
      </c>
      <c r="I78" s="252">
        <f t="shared" si="2"/>
        <v>0</v>
      </c>
      <c r="J78" s="252">
        <f t="shared" si="3"/>
        <v>0</v>
      </c>
      <c r="K78" s="185">
        <v>2121399</v>
      </c>
    </row>
    <row r="79" spans="1:11" s="170" customFormat="1" ht="18" customHeight="1">
      <c r="A79" s="192" t="s">
        <v>1608</v>
      </c>
      <c r="B79" s="250">
        <v>0</v>
      </c>
      <c r="C79" s="250">
        <v>275</v>
      </c>
      <c r="D79" s="250"/>
      <c r="E79" s="250">
        <v>402</v>
      </c>
      <c r="F79" s="250">
        <v>137</v>
      </c>
      <c r="G79" s="251">
        <f t="shared" si="0"/>
        <v>0</v>
      </c>
      <c r="H79" s="252">
        <f t="shared" si="1"/>
        <v>0.49818181818181817</v>
      </c>
      <c r="I79" s="252">
        <f t="shared" si="2"/>
        <v>0</v>
      </c>
      <c r="J79" s="252">
        <f t="shared" si="3"/>
        <v>0.34079601990049752</v>
      </c>
      <c r="K79" s="185">
        <v>21214</v>
      </c>
    </row>
    <row r="80" spans="1:11" s="170" customFormat="1" ht="18" customHeight="1">
      <c r="A80" s="192" t="s">
        <v>1609</v>
      </c>
      <c r="B80" s="250">
        <v>0</v>
      </c>
      <c r="C80" s="250">
        <v>250</v>
      </c>
      <c r="D80" s="250"/>
      <c r="E80" s="250">
        <v>367</v>
      </c>
      <c r="F80" s="250">
        <v>120</v>
      </c>
      <c r="G80" s="251">
        <f t="shared" si="0"/>
        <v>0</v>
      </c>
      <c r="H80" s="252">
        <f t="shared" si="1"/>
        <v>0.48</v>
      </c>
      <c r="I80" s="252">
        <f t="shared" si="2"/>
        <v>0</v>
      </c>
      <c r="J80" s="252">
        <f t="shared" si="3"/>
        <v>0.32697547683923706</v>
      </c>
      <c r="K80" s="185">
        <v>2121401</v>
      </c>
    </row>
    <row r="81" spans="1:11" s="170" customFormat="1" ht="18" customHeight="1">
      <c r="A81" s="192" t="s">
        <v>1610</v>
      </c>
      <c r="B81" s="250">
        <v>0</v>
      </c>
      <c r="C81" s="250">
        <v>25</v>
      </c>
      <c r="D81" s="250"/>
      <c r="E81" s="250">
        <v>35</v>
      </c>
      <c r="F81" s="250">
        <v>17</v>
      </c>
      <c r="G81" s="251">
        <f t="shared" si="0"/>
        <v>0</v>
      </c>
      <c r="H81" s="252">
        <f t="shared" si="1"/>
        <v>0.68</v>
      </c>
      <c r="I81" s="252">
        <f t="shared" si="2"/>
        <v>0</v>
      </c>
      <c r="J81" s="252">
        <f t="shared" si="3"/>
        <v>0.48571428571428571</v>
      </c>
      <c r="K81" s="185">
        <v>2121402</v>
      </c>
    </row>
    <row r="82" spans="1:11" s="170" customFormat="1" ht="18" customHeight="1">
      <c r="A82" s="192" t="s">
        <v>1611</v>
      </c>
      <c r="B82" s="250">
        <v>0</v>
      </c>
      <c r="C82" s="250">
        <v>0</v>
      </c>
      <c r="D82" s="250"/>
      <c r="E82" s="250">
        <v>0</v>
      </c>
      <c r="F82" s="250">
        <v>0</v>
      </c>
      <c r="G82" s="251">
        <f t="shared" si="0"/>
        <v>0</v>
      </c>
      <c r="H82" s="252">
        <f t="shared" si="1"/>
        <v>0</v>
      </c>
      <c r="I82" s="252">
        <f t="shared" si="2"/>
        <v>0</v>
      </c>
      <c r="J82" s="252">
        <f t="shared" si="3"/>
        <v>0</v>
      </c>
      <c r="K82" s="185">
        <v>2121499</v>
      </c>
    </row>
    <row r="83" spans="1:11" s="170" customFormat="1" ht="18" customHeight="1">
      <c r="A83" s="192" t="s">
        <v>1612</v>
      </c>
      <c r="B83" s="250">
        <v>0</v>
      </c>
      <c r="C83" s="250">
        <v>2000</v>
      </c>
      <c r="D83" s="250"/>
      <c r="E83" s="250"/>
      <c r="F83" s="250">
        <v>0</v>
      </c>
      <c r="G83" s="251">
        <f t="shared" si="0"/>
        <v>0</v>
      </c>
      <c r="H83" s="252">
        <f t="shared" si="1"/>
        <v>0</v>
      </c>
      <c r="I83" s="252">
        <f t="shared" si="2"/>
        <v>0</v>
      </c>
      <c r="J83" s="252">
        <f t="shared" si="3"/>
        <v>0</v>
      </c>
      <c r="K83" s="185">
        <v>21215</v>
      </c>
    </row>
    <row r="84" spans="1:11" s="170" customFormat="1" ht="18" customHeight="1">
      <c r="A84" s="192" t="s">
        <v>1613</v>
      </c>
      <c r="B84" s="250">
        <v>0</v>
      </c>
      <c r="C84" s="250">
        <v>0</v>
      </c>
      <c r="D84" s="250"/>
      <c r="E84" s="250"/>
      <c r="F84" s="250">
        <v>0</v>
      </c>
      <c r="G84" s="251">
        <f t="shared" si="0"/>
        <v>0</v>
      </c>
      <c r="H84" s="252">
        <f t="shared" si="1"/>
        <v>0</v>
      </c>
      <c r="I84" s="252">
        <f t="shared" si="2"/>
        <v>0</v>
      </c>
      <c r="J84" s="252">
        <f t="shared" si="3"/>
        <v>0</v>
      </c>
      <c r="K84" s="185">
        <v>2121501</v>
      </c>
    </row>
    <row r="85" spans="1:11" s="170" customFormat="1" ht="18" customHeight="1">
      <c r="A85" s="192" t="s">
        <v>1614</v>
      </c>
      <c r="B85" s="250">
        <v>0</v>
      </c>
      <c r="C85" s="250">
        <v>2000</v>
      </c>
      <c r="D85" s="250"/>
      <c r="E85" s="250"/>
      <c r="F85" s="250">
        <v>0</v>
      </c>
      <c r="G85" s="251">
        <f t="shared" si="0"/>
        <v>0</v>
      </c>
      <c r="H85" s="252">
        <f t="shared" si="1"/>
        <v>0</v>
      </c>
      <c r="I85" s="252">
        <f t="shared" si="2"/>
        <v>0</v>
      </c>
      <c r="J85" s="252">
        <f t="shared" si="3"/>
        <v>0</v>
      </c>
      <c r="K85" s="185">
        <v>2121502</v>
      </c>
    </row>
    <row r="86" spans="1:11" s="170" customFormat="1" ht="18" customHeight="1">
      <c r="A86" s="192" t="s">
        <v>1615</v>
      </c>
      <c r="B86" s="250">
        <v>0</v>
      </c>
      <c r="C86" s="250">
        <v>0</v>
      </c>
      <c r="D86" s="250"/>
      <c r="E86" s="250"/>
      <c r="F86" s="250">
        <v>0</v>
      </c>
      <c r="G86" s="251">
        <f t="shared" si="0"/>
        <v>0</v>
      </c>
      <c r="H86" s="252">
        <f t="shared" si="1"/>
        <v>0</v>
      </c>
      <c r="I86" s="252">
        <f t="shared" si="2"/>
        <v>0</v>
      </c>
      <c r="J86" s="252">
        <f t="shared" si="3"/>
        <v>0</v>
      </c>
      <c r="K86" s="185">
        <v>2121599</v>
      </c>
    </row>
    <row r="87" spans="1:11" s="170" customFormat="1" ht="18" customHeight="1">
      <c r="A87" s="192" t="s">
        <v>1616</v>
      </c>
      <c r="B87" s="250">
        <v>0</v>
      </c>
      <c r="C87" s="250">
        <v>0</v>
      </c>
      <c r="D87" s="250"/>
      <c r="E87" s="250"/>
      <c r="F87" s="250">
        <v>0</v>
      </c>
      <c r="G87" s="251">
        <f t="shared" si="0"/>
        <v>0</v>
      </c>
      <c r="H87" s="252">
        <f t="shared" si="1"/>
        <v>0</v>
      </c>
      <c r="I87" s="252">
        <f t="shared" si="2"/>
        <v>0</v>
      </c>
      <c r="J87" s="252">
        <f t="shared" si="3"/>
        <v>0</v>
      </c>
      <c r="K87" s="185">
        <v>21216</v>
      </c>
    </row>
    <row r="88" spans="1:11" s="170" customFormat="1" ht="18" customHeight="1">
      <c r="A88" s="192" t="s">
        <v>1613</v>
      </c>
      <c r="B88" s="250">
        <v>0</v>
      </c>
      <c r="C88" s="250">
        <v>0</v>
      </c>
      <c r="D88" s="250"/>
      <c r="E88" s="250"/>
      <c r="F88" s="250">
        <v>0</v>
      </c>
      <c r="G88" s="251">
        <f t="shared" si="0"/>
        <v>0</v>
      </c>
      <c r="H88" s="252">
        <f t="shared" si="1"/>
        <v>0</v>
      </c>
      <c r="I88" s="252">
        <f t="shared" si="2"/>
        <v>0</v>
      </c>
      <c r="J88" s="252">
        <f t="shared" si="3"/>
        <v>0</v>
      </c>
      <c r="K88" s="185">
        <v>2121601</v>
      </c>
    </row>
    <row r="89" spans="1:11" s="170" customFormat="1" ht="18" customHeight="1">
      <c r="A89" s="192" t="s">
        <v>1614</v>
      </c>
      <c r="B89" s="250">
        <v>0</v>
      </c>
      <c r="C89" s="250">
        <v>0</v>
      </c>
      <c r="D89" s="250"/>
      <c r="E89" s="250"/>
      <c r="F89" s="250">
        <v>0</v>
      </c>
      <c r="G89" s="251">
        <f t="shared" si="0"/>
        <v>0</v>
      </c>
      <c r="H89" s="252">
        <f t="shared" si="1"/>
        <v>0</v>
      </c>
      <c r="I89" s="252">
        <f t="shared" si="2"/>
        <v>0</v>
      </c>
      <c r="J89" s="252">
        <f t="shared" si="3"/>
        <v>0</v>
      </c>
      <c r="K89" s="185">
        <v>2121602</v>
      </c>
    </row>
    <row r="90" spans="1:11" s="170" customFormat="1" ht="18" customHeight="1">
      <c r="A90" s="192" t="s">
        <v>1617</v>
      </c>
      <c r="B90" s="250">
        <v>0</v>
      </c>
      <c r="C90" s="250">
        <v>0</v>
      </c>
      <c r="D90" s="250"/>
      <c r="E90" s="250"/>
      <c r="F90" s="250">
        <v>0</v>
      </c>
      <c r="G90" s="251">
        <f t="shared" si="0"/>
        <v>0</v>
      </c>
      <c r="H90" s="252">
        <f t="shared" si="1"/>
        <v>0</v>
      </c>
      <c r="I90" s="252">
        <f t="shared" si="2"/>
        <v>0</v>
      </c>
      <c r="J90" s="252">
        <f t="shared" si="3"/>
        <v>0</v>
      </c>
      <c r="K90" s="185">
        <v>2121699</v>
      </c>
    </row>
    <row r="91" spans="1:11" s="170" customFormat="1" ht="18" customHeight="1">
      <c r="A91" s="192" t="s">
        <v>1618</v>
      </c>
      <c r="B91" s="250">
        <v>0</v>
      </c>
      <c r="C91" s="250">
        <v>0</v>
      </c>
      <c r="D91" s="250"/>
      <c r="E91" s="250"/>
      <c r="F91" s="250">
        <v>0</v>
      </c>
      <c r="G91" s="251">
        <f t="shared" si="0"/>
        <v>0</v>
      </c>
      <c r="H91" s="252">
        <f t="shared" si="1"/>
        <v>0</v>
      </c>
      <c r="I91" s="252">
        <f t="shared" si="2"/>
        <v>0</v>
      </c>
      <c r="J91" s="252">
        <f t="shared" si="3"/>
        <v>0</v>
      </c>
      <c r="K91" s="185">
        <v>21217</v>
      </c>
    </row>
    <row r="92" spans="1:11" s="170" customFormat="1" ht="18" customHeight="1">
      <c r="A92" s="192" t="s">
        <v>1619</v>
      </c>
      <c r="B92" s="250">
        <v>0</v>
      </c>
      <c r="C92" s="250">
        <v>0</v>
      </c>
      <c r="D92" s="250"/>
      <c r="E92" s="250"/>
      <c r="F92" s="250">
        <v>0</v>
      </c>
      <c r="G92" s="251">
        <f t="shared" si="0"/>
        <v>0</v>
      </c>
      <c r="H92" s="252">
        <f t="shared" si="1"/>
        <v>0</v>
      </c>
      <c r="I92" s="252">
        <f t="shared" si="2"/>
        <v>0</v>
      </c>
      <c r="J92" s="252">
        <f t="shared" si="3"/>
        <v>0</v>
      </c>
      <c r="K92" s="185">
        <v>2121701</v>
      </c>
    </row>
    <row r="93" spans="1:11" s="170" customFormat="1" ht="18" customHeight="1">
      <c r="A93" s="192" t="s">
        <v>1620</v>
      </c>
      <c r="B93" s="250">
        <v>0</v>
      </c>
      <c r="C93" s="250">
        <v>0</v>
      </c>
      <c r="D93" s="250"/>
      <c r="E93" s="250"/>
      <c r="F93" s="250">
        <v>0</v>
      </c>
      <c r="G93" s="251">
        <f t="shared" si="0"/>
        <v>0</v>
      </c>
      <c r="H93" s="252">
        <f t="shared" si="1"/>
        <v>0</v>
      </c>
      <c r="I93" s="252">
        <f t="shared" si="2"/>
        <v>0</v>
      </c>
      <c r="J93" s="252">
        <f t="shared" si="3"/>
        <v>0</v>
      </c>
      <c r="K93" s="185">
        <v>2121702</v>
      </c>
    </row>
    <row r="94" spans="1:11" s="170" customFormat="1" ht="18" customHeight="1">
      <c r="A94" s="192" t="s">
        <v>1621</v>
      </c>
      <c r="B94" s="250">
        <v>0</v>
      </c>
      <c r="C94" s="250">
        <v>0</v>
      </c>
      <c r="D94" s="250"/>
      <c r="E94" s="250"/>
      <c r="F94" s="250">
        <v>0</v>
      </c>
      <c r="G94" s="251">
        <f t="shared" si="0"/>
        <v>0</v>
      </c>
      <c r="H94" s="252">
        <f t="shared" si="1"/>
        <v>0</v>
      </c>
      <c r="I94" s="252">
        <f t="shared" si="2"/>
        <v>0</v>
      </c>
      <c r="J94" s="252">
        <f t="shared" si="3"/>
        <v>0</v>
      </c>
      <c r="K94" s="185">
        <v>2121703</v>
      </c>
    </row>
    <row r="95" spans="1:11" s="170" customFormat="1" ht="18" customHeight="1">
      <c r="A95" s="192" t="s">
        <v>1622</v>
      </c>
      <c r="B95" s="250">
        <v>0</v>
      </c>
      <c r="C95" s="250">
        <v>0</v>
      </c>
      <c r="D95" s="250"/>
      <c r="E95" s="250"/>
      <c r="F95" s="250">
        <v>0</v>
      </c>
      <c r="G95" s="251">
        <f t="shared" si="0"/>
        <v>0</v>
      </c>
      <c r="H95" s="252">
        <f t="shared" si="1"/>
        <v>0</v>
      </c>
      <c r="I95" s="252">
        <f t="shared" si="2"/>
        <v>0</v>
      </c>
      <c r="J95" s="252">
        <f t="shared" si="3"/>
        <v>0</v>
      </c>
      <c r="K95" s="185">
        <v>2121704</v>
      </c>
    </row>
    <row r="96" spans="1:11" s="170" customFormat="1" ht="18" customHeight="1">
      <c r="A96" s="192" t="s">
        <v>1623</v>
      </c>
      <c r="B96" s="250">
        <v>0</v>
      </c>
      <c r="C96" s="250">
        <v>0</v>
      </c>
      <c r="D96" s="250"/>
      <c r="E96" s="250"/>
      <c r="F96" s="250">
        <v>0</v>
      </c>
      <c r="G96" s="251">
        <f t="shared" si="0"/>
        <v>0</v>
      </c>
      <c r="H96" s="252">
        <f t="shared" si="1"/>
        <v>0</v>
      </c>
      <c r="I96" s="252">
        <f t="shared" si="2"/>
        <v>0</v>
      </c>
      <c r="J96" s="252">
        <f t="shared" si="3"/>
        <v>0</v>
      </c>
      <c r="K96" s="185">
        <v>2121799</v>
      </c>
    </row>
    <row r="97" spans="1:11" s="170" customFormat="1" ht="18" customHeight="1">
      <c r="A97" s="192" t="s">
        <v>1624</v>
      </c>
      <c r="B97" s="250">
        <v>0</v>
      </c>
      <c r="C97" s="250">
        <v>0</v>
      </c>
      <c r="D97" s="250"/>
      <c r="E97" s="250"/>
      <c r="F97" s="250">
        <v>0</v>
      </c>
      <c r="G97" s="251">
        <f t="shared" si="0"/>
        <v>0</v>
      </c>
      <c r="H97" s="252">
        <f t="shared" si="1"/>
        <v>0</v>
      </c>
      <c r="I97" s="252">
        <f t="shared" si="2"/>
        <v>0</v>
      </c>
      <c r="J97" s="252">
        <f t="shared" si="3"/>
        <v>0</v>
      </c>
      <c r="K97" s="185">
        <v>21218</v>
      </c>
    </row>
    <row r="98" spans="1:11" s="170" customFormat="1" ht="18" customHeight="1">
      <c r="A98" s="192" t="s">
        <v>1625</v>
      </c>
      <c r="B98" s="250">
        <v>0</v>
      </c>
      <c r="C98" s="250">
        <v>0</v>
      </c>
      <c r="D98" s="250"/>
      <c r="E98" s="250"/>
      <c r="F98" s="250">
        <v>0</v>
      </c>
      <c r="G98" s="251">
        <f t="shared" si="0"/>
        <v>0</v>
      </c>
      <c r="H98" s="252">
        <f t="shared" si="1"/>
        <v>0</v>
      </c>
      <c r="I98" s="252">
        <f t="shared" si="2"/>
        <v>0</v>
      </c>
      <c r="J98" s="252">
        <f t="shared" si="3"/>
        <v>0</v>
      </c>
      <c r="K98" s="185">
        <v>2121801</v>
      </c>
    </row>
    <row r="99" spans="1:11" s="170" customFormat="1" ht="18" customHeight="1">
      <c r="A99" s="192" t="s">
        <v>1626</v>
      </c>
      <c r="B99" s="250">
        <v>0</v>
      </c>
      <c r="C99" s="250">
        <v>0</v>
      </c>
      <c r="D99" s="250"/>
      <c r="E99" s="250"/>
      <c r="F99" s="250">
        <v>0</v>
      </c>
      <c r="G99" s="251">
        <f t="shared" si="0"/>
        <v>0</v>
      </c>
      <c r="H99" s="252">
        <f t="shared" si="1"/>
        <v>0</v>
      </c>
      <c r="I99" s="252">
        <f t="shared" si="2"/>
        <v>0</v>
      </c>
      <c r="J99" s="252">
        <f t="shared" si="3"/>
        <v>0</v>
      </c>
      <c r="K99" s="185">
        <v>2121899</v>
      </c>
    </row>
    <row r="100" spans="1:11" s="170" customFormat="1" ht="18" customHeight="1">
      <c r="A100" s="192" t="s">
        <v>1627</v>
      </c>
      <c r="B100" s="250">
        <v>0</v>
      </c>
      <c r="C100" s="250">
        <v>0</v>
      </c>
      <c r="D100" s="250"/>
      <c r="E100" s="250"/>
      <c r="F100" s="250">
        <v>0</v>
      </c>
      <c r="G100" s="251">
        <f t="shared" si="0"/>
        <v>0</v>
      </c>
      <c r="H100" s="252">
        <f t="shared" si="1"/>
        <v>0</v>
      </c>
      <c r="I100" s="252">
        <f t="shared" si="2"/>
        <v>0</v>
      </c>
      <c r="J100" s="252">
        <f t="shared" si="3"/>
        <v>0</v>
      </c>
      <c r="K100" s="185">
        <v>21219</v>
      </c>
    </row>
    <row r="101" spans="1:11" s="170" customFormat="1" ht="18" customHeight="1">
      <c r="A101" s="192" t="s">
        <v>1613</v>
      </c>
      <c r="B101" s="250">
        <v>0</v>
      </c>
      <c r="C101" s="250">
        <v>0</v>
      </c>
      <c r="D101" s="250"/>
      <c r="E101" s="250"/>
      <c r="F101" s="250">
        <v>0</v>
      </c>
      <c r="G101" s="251">
        <f t="shared" si="0"/>
        <v>0</v>
      </c>
      <c r="H101" s="252">
        <f t="shared" si="1"/>
        <v>0</v>
      </c>
      <c r="I101" s="252">
        <f t="shared" si="2"/>
        <v>0</v>
      </c>
      <c r="J101" s="252">
        <f t="shared" si="3"/>
        <v>0</v>
      </c>
      <c r="K101" s="185">
        <v>2121901</v>
      </c>
    </row>
    <row r="102" spans="1:11" s="170" customFormat="1" ht="18" customHeight="1">
      <c r="A102" s="192" t="s">
        <v>1614</v>
      </c>
      <c r="B102" s="250">
        <v>0</v>
      </c>
      <c r="C102" s="250">
        <v>0</v>
      </c>
      <c r="D102" s="250"/>
      <c r="E102" s="250"/>
      <c r="F102" s="250">
        <v>0</v>
      </c>
      <c r="G102" s="251">
        <f t="shared" si="0"/>
        <v>0</v>
      </c>
      <c r="H102" s="252">
        <f t="shared" si="1"/>
        <v>0</v>
      </c>
      <c r="I102" s="252">
        <f t="shared" si="2"/>
        <v>0</v>
      </c>
      <c r="J102" s="252">
        <f t="shared" si="3"/>
        <v>0</v>
      </c>
      <c r="K102" s="185">
        <v>2121902</v>
      </c>
    </row>
    <row r="103" spans="1:11" s="170" customFormat="1" ht="18" customHeight="1">
      <c r="A103" s="192" t="s">
        <v>1628</v>
      </c>
      <c r="B103" s="250">
        <v>0</v>
      </c>
      <c r="C103" s="250">
        <v>0</v>
      </c>
      <c r="D103" s="250"/>
      <c r="E103" s="250"/>
      <c r="F103" s="250">
        <v>0</v>
      </c>
      <c r="G103" s="251">
        <f t="shared" si="0"/>
        <v>0</v>
      </c>
      <c r="H103" s="252">
        <f t="shared" si="1"/>
        <v>0</v>
      </c>
      <c r="I103" s="252">
        <f t="shared" si="2"/>
        <v>0</v>
      </c>
      <c r="J103" s="252">
        <f t="shared" si="3"/>
        <v>0</v>
      </c>
      <c r="K103" s="185">
        <v>2121903</v>
      </c>
    </row>
    <row r="104" spans="1:11" s="170" customFormat="1" ht="18" customHeight="1">
      <c r="A104" s="192" t="s">
        <v>1629</v>
      </c>
      <c r="B104" s="250">
        <v>0</v>
      </c>
      <c r="C104" s="250">
        <v>0</v>
      </c>
      <c r="D104" s="250"/>
      <c r="E104" s="250"/>
      <c r="F104" s="250">
        <v>0</v>
      </c>
      <c r="G104" s="251">
        <f t="shared" si="0"/>
        <v>0</v>
      </c>
      <c r="H104" s="252">
        <f t="shared" si="1"/>
        <v>0</v>
      </c>
      <c r="I104" s="252">
        <f t="shared" si="2"/>
        <v>0</v>
      </c>
      <c r="J104" s="252">
        <f t="shared" si="3"/>
        <v>0</v>
      </c>
      <c r="K104" s="185">
        <v>2121904</v>
      </c>
    </row>
    <row r="105" spans="1:11" s="170" customFormat="1" ht="18" customHeight="1">
      <c r="A105" s="192" t="s">
        <v>1630</v>
      </c>
      <c r="B105" s="250">
        <v>0</v>
      </c>
      <c r="C105" s="250">
        <v>0</v>
      </c>
      <c r="D105" s="250"/>
      <c r="E105" s="250"/>
      <c r="F105" s="250">
        <v>0</v>
      </c>
      <c r="G105" s="251">
        <f t="shared" si="0"/>
        <v>0</v>
      </c>
      <c r="H105" s="252">
        <f t="shared" si="1"/>
        <v>0</v>
      </c>
      <c r="I105" s="252">
        <f t="shared" si="2"/>
        <v>0</v>
      </c>
      <c r="J105" s="252">
        <f t="shared" si="3"/>
        <v>0</v>
      </c>
      <c r="K105" s="185">
        <v>2121905</v>
      </c>
    </row>
    <row r="106" spans="1:11" s="170" customFormat="1" ht="18" customHeight="1">
      <c r="A106" s="192" t="s">
        <v>1631</v>
      </c>
      <c r="B106" s="250">
        <v>0</v>
      </c>
      <c r="C106" s="250">
        <v>0</v>
      </c>
      <c r="D106" s="250"/>
      <c r="E106" s="250"/>
      <c r="F106" s="250">
        <v>0</v>
      </c>
      <c r="G106" s="251">
        <f t="shared" si="0"/>
        <v>0</v>
      </c>
      <c r="H106" s="252">
        <f t="shared" si="1"/>
        <v>0</v>
      </c>
      <c r="I106" s="252">
        <f t="shared" si="2"/>
        <v>0</v>
      </c>
      <c r="J106" s="252">
        <f t="shared" si="3"/>
        <v>0</v>
      </c>
      <c r="K106" s="185">
        <v>2121906</v>
      </c>
    </row>
    <row r="107" spans="1:11" s="170" customFormat="1" ht="18" customHeight="1">
      <c r="A107" s="192" t="s">
        <v>1632</v>
      </c>
      <c r="B107" s="250">
        <v>0</v>
      </c>
      <c r="C107" s="250">
        <v>0</v>
      </c>
      <c r="D107" s="250"/>
      <c r="E107" s="250"/>
      <c r="F107" s="250">
        <v>0</v>
      </c>
      <c r="G107" s="251">
        <f t="shared" si="0"/>
        <v>0</v>
      </c>
      <c r="H107" s="252">
        <f t="shared" si="1"/>
        <v>0</v>
      </c>
      <c r="I107" s="252">
        <f t="shared" si="2"/>
        <v>0</v>
      </c>
      <c r="J107" s="252">
        <f t="shared" si="3"/>
        <v>0</v>
      </c>
      <c r="K107" s="185">
        <v>2121907</v>
      </c>
    </row>
    <row r="108" spans="1:11" s="170" customFormat="1" ht="18" customHeight="1">
      <c r="A108" s="192" t="s">
        <v>1633</v>
      </c>
      <c r="B108" s="250">
        <v>0</v>
      </c>
      <c r="C108" s="250">
        <v>0</v>
      </c>
      <c r="D108" s="250"/>
      <c r="E108" s="250"/>
      <c r="F108" s="250">
        <v>0</v>
      </c>
      <c r="G108" s="251">
        <f t="shared" si="0"/>
        <v>0</v>
      </c>
      <c r="H108" s="252">
        <f t="shared" si="1"/>
        <v>0</v>
      </c>
      <c r="I108" s="252">
        <f t="shared" si="2"/>
        <v>0</v>
      </c>
      <c r="J108" s="252">
        <f t="shared" si="3"/>
        <v>0</v>
      </c>
      <c r="K108" s="185">
        <v>2121999</v>
      </c>
    </row>
    <row r="109" spans="1:11" s="170" customFormat="1" ht="18" customHeight="1">
      <c r="A109" s="192" t="s">
        <v>1634</v>
      </c>
      <c r="B109" s="250">
        <v>0</v>
      </c>
      <c r="C109" s="250">
        <v>154</v>
      </c>
      <c r="D109" s="250"/>
      <c r="E109" s="250">
        <v>154</v>
      </c>
      <c r="F109" s="250">
        <v>344</v>
      </c>
      <c r="G109" s="251">
        <f t="shared" si="0"/>
        <v>0</v>
      </c>
      <c r="H109" s="252">
        <f t="shared" si="1"/>
        <v>2.2337662337662336</v>
      </c>
      <c r="I109" s="252">
        <f t="shared" si="2"/>
        <v>0</v>
      </c>
      <c r="J109" s="252">
        <f t="shared" si="3"/>
        <v>2.2337662337662336</v>
      </c>
      <c r="K109" s="185">
        <v>213</v>
      </c>
    </row>
    <row r="110" spans="1:11" s="170" customFormat="1" ht="18" customHeight="1">
      <c r="A110" s="192" t="s">
        <v>1635</v>
      </c>
      <c r="B110" s="250">
        <v>0</v>
      </c>
      <c r="C110" s="250">
        <v>154</v>
      </c>
      <c r="D110" s="250"/>
      <c r="E110" s="250">
        <v>154</v>
      </c>
      <c r="F110" s="250">
        <v>344</v>
      </c>
      <c r="G110" s="251">
        <f t="shared" si="0"/>
        <v>0</v>
      </c>
      <c r="H110" s="252">
        <f t="shared" si="1"/>
        <v>2.2337662337662336</v>
      </c>
      <c r="I110" s="252">
        <f t="shared" si="2"/>
        <v>0</v>
      </c>
      <c r="J110" s="252">
        <f t="shared" si="3"/>
        <v>2.2337662337662336</v>
      </c>
      <c r="K110" s="185">
        <v>21366</v>
      </c>
    </row>
    <row r="111" spans="1:11" s="170" customFormat="1" ht="18" customHeight="1">
      <c r="A111" s="192" t="s">
        <v>1565</v>
      </c>
      <c r="B111" s="250">
        <v>0</v>
      </c>
      <c r="C111" s="250">
        <v>0</v>
      </c>
      <c r="D111" s="250"/>
      <c r="E111" s="250">
        <v>0</v>
      </c>
      <c r="F111" s="250">
        <v>100</v>
      </c>
      <c r="G111" s="251">
        <f t="shared" si="0"/>
        <v>0</v>
      </c>
      <c r="H111" s="252">
        <f t="shared" si="1"/>
        <v>0</v>
      </c>
      <c r="I111" s="252">
        <f t="shared" si="2"/>
        <v>0</v>
      </c>
      <c r="J111" s="252">
        <f t="shared" si="3"/>
        <v>0</v>
      </c>
      <c r="K111" s="185">
        <v>2136601</v>
      </c>
    </row>
    <row r="112" spans="1:11" s="170" customFormat="1" ht="18" customHeight="1">
      <c r="A112" s="192" t="s">
        <v>1636</v>
      </c>
      <c r="B112" s="250">
        <v>0</v>
      </c>
      <c r="C112" s="250">
        <v>0</v>
      </c>
      <c r="D112" s="250"/>
      <c r="E112" s="250">
        <v>0</v>
      </c>
      <c r="F112" s="250">
        <v>0</v>
      </c>
      <c r="G112" s="251">
        <f t="shared" si="0"/>
        <v>0</v>
      </c>
      <c r="H112" s="252">
        <f t="shared" si="1"/>
        <v>0</v>
      </c>
      <c r="I112" s="252">
        <f t="shared" si="2"/>
        <v>0</v>
      </c>
      <c r="J112" s="252">
        <f t="shared" si="3"/>
        <v>0</v>
      </c>
      <c r="K112" s="185">
        <v>2136602</v>
      </c>
    </row>
    <row r="113" spans="1:11" s="170" customFormat="1" ht="18" customHeight="1">
      <c r="A113" s="192" t="s">
        <v>1637</v>
      </c>
      <c r="B113" s="250">
        <v>0</v>
      </c>
      <c r="C113" s="250">
        <v>0</v>
      </c>
      <c r="D113" s="250"/>
      <c r="E113" s="250">
        <v>0</v>
      </c>
      <c r="F113" s="250">
        <v>0</v>
      </c>
      <c r="G113" s="251">
        <f t="shared" si="0"/>
        <v>0</v>
      </c>
      <c r="H113" s="252">
        <f t="shared" si="1"/>
        <v>0</v>
      </c>
      <c r="I113" s="252">
        <f t="shared" si="2"/>
        <v>0</v>
      </c>
      <c r="J113" s="252">
        <f t="shared" si="3"/>
        <v>0</v>
      </c>
      <c r="K113" s="185">
        <v>2136603</v>
      </c>
    </row>
    <row r="114" spans="1:11" s="170" customFormat="1" ht="18" customHeight="1">
      <c r="A114" s="192" t="s">
        <v>1638</v>
      </c>
      <c r="B114" s="250">
        <v>0</v>
      </c>
      <c r="C114" s="250">
        <v>154</v>
      </c>
      <c r="D114" s="250"/>
      <c r="E114" s="250">
        <v>154</v>
      </c>
      <c r="F114" s="250">
        <v>244</v>
      </c>
      <c r="G114" s="251">
        <f t="shared" si="0"/>
        <v>0</v>
      </c>
      <c r="H114" s="252">
        <f t="shared" si="1"/>
        <v>1.5844155844155845</v>
      </c>
      <c r="I114" s="252">
        <f t="shared" si="2"/>
        <v>0</v>
      </c>
      <c r="J114" s="252">
        <f t="shared" si="3"/>
        <v>1.5844155844155845</v>
      </c>
      <c r="K114" s="185">
        <v>2136699</v>
      </c>
    </row>
    <row r="115" spans="1:11" s="170" customFormat="1" ht="18" customHeight="1">
      <c r="A115" s="192" t="s">
        <v>1639</v>
      </c>
      <c r="B115" s="250">
        <v>0</v>
      </c>
      <c r="C115" s="250">
        <v>0</v>
      </c>
      <c r="D115" s="250"/>
      <c r="E115" s="250"/>
      <c r="F115" s="250">
        <v>0</v>
      </c>
      <c r="G115" s="251">
        <f t="shared" si="0"/>
        <v>0</v>
      </c>
      <c r="H115" s="252">
        <f t="shared" si="1"/>
        <v>0</v>
      </c>
      <c r="I115" s="252">
        <f t="shared" si="2"/>
        <v>0</v>
      </c>
      <c r="J115" s="252">
        <f t="shared" si="3"/>
        <v>0</v>
      </c>
      <c r="K115" s="185">
        <v>21367</v>
      </c>
    </row>
    <row r="116" spans="1:11" s="170" customFormat="1" ht="18" customHeight="1">
      <c r="A116" s="192" t="s">
        <v>1565</v>
      </c>
      <c r="B116" s="250">
        <v>0</v>
      </c>
      <c r="C116" s="250">
        <v>0</v>
      </c>
      <c r="D116" s="250"/>
      <c r="E116" s="250"/>
      <c r="F116" s="250">
        <v>0</v>
      </c>
      <c r="G116" s="251">
        <f t="shared" si="0"/>
        <v>0</v>
      </c>
      <c r="H116" s="252">
        <f t="shared" si="1"/>
        <v>0</v>
      </c>
      <c r="I116" s="252">
        <f t="shared" si="2"/>
        <v>0</v>
      </c>
      <c r="J116" s="252">
        <f t="shared" si="3"/>
        <v>0</v>
      </c>
      <c r="K116" s="185">
        <v>2136701</v>
      </c>
    </row>
    <row r="117" spans="1:11" s="170" customFormat="1" ht="18" customHeight="1">
      <c r="A117" s="192" t="s">
        <v>1636</v>
      </c>
      <c r="B117" s="250">
        <v>0</v>
      </c>
      <c r="C117" s="250">
        <v>0</v>
      </c>
      <c r="D117" s="250"/>
      <c r="E117" s="250"/>
      <c r="F117" s="250">
        <v>0</v>
      </c>
      <c r="G117" s="251">
        <f t="shared" si="0"/>
        <v>0</v>
      </c>
      <c r="H117" s="252">
        <f t="shared" si="1"/>
        <v>0</v>
      </c>
      <c r="I117" s="252">
        <f t="shared" si="2"/>
        <v>0</v>
      </c>
      <c r="J117" s="252">
        <f t="shared" si="3"/>
        <v>0</v>
      </c>
      <c r="K117" s="185">
        <v>2136702</v>
      </c>
    </row>
    <row r="118" spans="1:11" s="170" customFormat="1" ht="18" customHeight="1">
      <c r="A118" s="192" t="s">
        <v>1640</v>
      </c>
      <c r="B118" s="250">
        <v>0</v>
      </c>
      <c r="C118" s="250">
        <v>0</v>
      </c>
      <c r="D118" s="250"/>
      <c r="E118" s="250"/>
      <c r="F118" s="250">
        <v>0</v>
      </c>
      <c r="G118" s="251">
        <f t="shared" si="0"/>
        <v>0</v>
      </c>
      <c r="H118" s="252">
        <f t="shared" si="1"/>
        <v>0</v>
      </c>
      <c r="I118" s="252">
        <f t="shared" si="2"/>
        <v>0</v>
      </c>
      <c r="J118" s="252">
        <f t="shared" si="3"/>
        <v>0</v>
      </c>
      <c r="K118" s="185">
        <v>2136703</v>
      </c>
    </row>
    <row r="119" spans="1:11" s="170" customFormat="1" ht="18" customHeight="1">
      <c r="A119" s="192" t="s">
        <v>1641</v>
      </c>
      <c r="B119" s="250">
        <v>0</v>
      </c>
      <c r="C119" s="250">
        <v>0</v>
      </c>
      <c r="D119" s="250"/>
      <c r="E119" s="250"/>
      <c r="F119" s="250">
        <v>0</v>
      </c>
      <c r="G119" s="251">
        <f t="shared" si="0"/>
        <v>0</v>
      </c>
      <c r="H119" s="252">
        <f t="shared" si="1"/>
        <v>0</v>
      </c>
      <c r="I119" s="252">
        <f t="shared" si="2"/>
        <v>0</v>
      </c>
      <c r="J119" s="252">
        <f t="shared" si="3"/>
        <v>0</v>
      </c>
      <c r="K119" s="185">
        <v>2136799</v>
      </c>
    </row>
    <row r="120" spans="1:11" s="170" customFormat="1" ht="18" customHeight="1">
      <c r="A120" s="192" t="s">
        <v>1642</v>
      </c>
      <c r="B120" s="250">
        <v>0</v>
      </c>
      <c r="C120" s="250">
        <v>0</v>
      </c>
      <c r="D120" s="250"/>
      <c r="E120" s="250"/>
      <c r="F120" s="250">
        <v>0</v>
      </c>
      <c r="G120" s="251">
        <f t="shared" si="0"/>
        <v>0</v>
      </c>
      <c r="H120" s="252">
        <f t="shared" si="1"/>
        <v>0</v>
      </c>
      <c r="I120" s="252">
        <f t="shared" si="2"/>
        <v>0</v>
      </c>
      <c r="J120" s="252">
        <f t="shared" si="3"/>
        <v>0</v>
      </c>
      <c r="K120" s="185">
        <v>21369</v>
      </c>
    </row>
    <row r="121" spans="1:11" s="170" customFormat="1" ht="18" customHeight="1">
      <c r="A121" s="192" t="s">
        <v>1643</v>
      </c>
      <c r="B121" s="250">
        <v>0</v>
      </c>
      <c r="C121" s="250">
        <v>0</v>
      </c>
      <c r="D121" s="250"/>
      <c r="E121" s="250"/>
      <c r="F121" s="250">
        <v>0</v>
      </c>
      <c r="G121" s="251">
        <f t="shared" si="0"/>
        <v>0</v>
      </c>
      <c r="H121" s="252">
        <f t="shared" si="1"/>
        <v>0</v>
      </c>
      <c r="I121" s="252">
        <f t="shared" si="2"/>
        <v>0</v>
      </c>
      <c r="J121" s="252">
        <f t="shared" si="3"/>
        <v>0</v>
      </c>
      <c r="K121" s="185">
        <v>2136901</v>
      </c>
    </row>
    <row r="122" spans="1:11" s="170" customFormat="1" ht="18" customHeight="1">
      <c r="A122" s="192" t="s">
        <v>1644</v>
      </c>
      <c r="B122" s="250">
        <v>0</v>
      </c>
      <c r="C122" s="250">
        <v>0</v>
      </c>
      <c r="D122" s="250"/>
      <c r="E122" s="250"/>
      <c r="F122" s="250">
        <v>0</v>
      </c>
      <c r="G122" s="251">
        <f t="shared" si="0"/>
        <v>0</v>
      </c>
      <c r="H122" s="252">
        <f t="shared" si="1"/>
        <v>0</v>
      </c>
      <c r="I122" s="252">
        <f t="shared" si="2"/>
        <v>0</v>
      </c>
      <c r="J122" s="252">
        <f t="shared" si="3"/>
        <v>0</v>
      </c>
      <c r="K122" s="185">
        <v>2136902</v>
      </c>
    </row>
    <row r="123" spans="1:11" s="170" customFormat="1" ht="18" customHeight="1">
      <c r="A123" s="192" t="s">
        <v>1645</v>
      </c>
      <c r="B123" s="250">
        <v>0</v>
      </c>
      <c r="C123" s="250">
        <v>0</v>
      </c>
      <c r="D123" s="250"/>
      <c r="E123" s="250"/>
      <c r="F123" s="250">
        <v>0</v>
      </c>
      <c r="G123" s="251">
        <f t="shared" si="0"/>
        <v>0</v>
      </c>
      <c r="H123" s="252">
        <f t="shared" si="1"/>
        <v>0</v>
      </c>
      <c r="I123" s="252">
        <f t="shared" si="2"/>
        <v>0</v>
      </c>
      <c r="J123" s="252">
        <f t="shared" si="3"/>
        <v>0</v>
      </c>
      <c r="K123" s="185">
        <v>2136903</v>
      </c>
    </row>
    <row r="124" spans="1:11" s="170" customFormat="1" ht="18" customHeight="1">
      <c r="A124" s="192" t="s">
        <v>1646</v>
      </c>
      <c r="B124" s="250">
        <v>0</v>
      </c>
      <c r="C124" s="250">
        <v>0</v>
      </c>
      <c r="D124" s="250"/>
      <c r="E124" s="250"/>
      <c r="F124" s="250">
        <v>0</v>
      </c>
      <c r="G124" s="251">
        <f t="shared" si="0"/>
        <v>0</v>
      </c>
      <c r="H124" s="252">
        <f t="shared" si="1"/>
        <v>0</v>
      </c>
      <c r="I124" s="252">
        <f t="shared" si="2"/>
        <v>0</v>
      </c>
      <c r="J124" s="252">
        <f t="shared" si="3"/>
        <v>0</v>
      </c>
      <c r="K124" s="185">
        <v>2136999</v>
      </c>
    </row>
    <row r="125" spans="1:11" s="170" customFormat="1" ht="18" customHeight="1">
      <c r="A125" s="192" t="s">
        <v>1647</v>
      </c>
      <c r="B125" s="250">
        <v>0</v>
      </c>
      <c r="C125" s="250"/>
      <c r="D125" s="250"/>
      <c r="E125" s="250"/>
      <c r="F125" s="250">
        <v>0</v>
      </c>
      <c r="G125" s="251">
        <f t="shared" si="0"/>
        <v>0</v>
      </c>
      <c r="H125" s="252">
        <f t="shared" si="1"/>
        <v>0</v>
      </c>
      <c r="I125" s="252">
        <f t="shared" si="2"/>
        <v>0</v>
      </c>
      <c r="J125" s="252">
        <f t="shared" si="3"/>
        <v>0</v>
      </c>
      <c r="K125" s="185">
        <v>21370</v>
      </c>
    </row>
    <row r="126" spans="1:11" s="170" customFormat="1" ht="18" customHeight="1">
      <c r="A126" s="192" t="s">
        <v>1648</v>
      </c>
      <c r="B126" s="250">
        <v>0</v>
      </c>
      <c r="C126" s="250"/>
      <c r="D126" s="250"/>
      <c r="E126" s="250"/>
      <c r="F126" s="250">
        <v>0</v>
      </c>
      <c r="G126" s="251">
        <f t="shared" si="0"/>
        <v>0</v>
      </c>
      <c r="H126" s="252">
        <f t="shared" si="1"/>
        <v>0</v>
      </c>
      <c r="I126" s="252">
        <f t="shared" si="2"/>
        <v>0</v>
      </c>
      <c r="J126" s="252">
        <f t="shared" si="3"/>
        <v>0</v>
      </c>
      <c r="K126" s="185">
        <v>2137001</v>
      </c>
    </row>
    <row r="127" spans="1:11" s="170" customFormat="1" ht="18" customHeight="1">
      <c r="A127" s="192" t="s">
        <v>1649</v>
      </c>
      <c r="B127" s="250">
        <v>0</v>
      </c>
      <c r="C127" s="250"/>
      <c r="D127" s="250"/>
      <c r="E127" s="250"/>
      <c r="F127" s="250">
        <v>0</v>
      </c>
      <c r="G127" s="251">
        <f t="shared" si="0"/>
        <v>0</v>
      </c>
      <c r="H127" s="252">
        <f t="shared" si="1"/>
        <v>0</v>
      </c>
      <c r="I127" s="252">
        <f t="shared" si="2"/>
        <v>0</v>
      </c>
      <c r="J127" s="252">
        <f t="shared" si="3"/>
        <v>0</v>
      </c>
      <c r="K127" s="185">
        <v>2137099</v>
      </c>
    </row>
    <row r="128" spans="1:11" s="170" customFormat="1" ht="18" customHeight="1">
      <c r="A128" s="192" t="s">
        <v>1650</v>
      </c>
      <c r="B128" s="250">
        <v>0</v>
      </c>
      <c r="C128" s="250"/>
      <c r="D128" s="250"/>
      <c r="E128" s="250"/>
      <c r="F128" s="250">
        <v>0</v>
      </c>
      <c r="G128" s="251">
        <f t="shared" si="0"/>
        <v>0</v>
      </c>
      <c r="H128" s="252">
        <f t="shared" si="1"/>
        <v>0</v>
      </c>
      <c r="I128" s="252">
        <f t="shared" si="2"/>
        <v>0</v>
      </c>
      <c r="J128" s="252">
        <f t="shared" si="3"/>
        <v>0</v>
      </c>
      <c r="K128" s="185">
        <v>21371</v>
      </c>
    </row>
    <row r="129" spans="1:11" s="170" customFormat="1" ht="18" customHeight="1">
      <c r="A129" s="192" t="s">
        <v>1651</v>
      </c>
      <c r="B129" s="250">
        <v>0</v>
      </c>
      <c r="C129" s="250"/>
      <c r="D129" s="250"/>
      <c r="E129" s="250"/>
      <c r="F129" s="250">
        <v>0</v>
      </c>
      <c r="G129" s="251">
        <f t="shared" si="0"/>
        <v>0</v>
      </c>
      <c r="H129" s="252">
        <f t="shared" si="1"/>
        <v>0</v>
      </c>
      <c r="I129" s="252">
        <f t="shared" si="2"/>
        <v>0</v>
      </c>
      <c r="J129" s="252">
        <f t="shared" si="3"/>
        <v>0</v>
      </c>
      <c r="K129" s="185">
        <v>2137101</v>
      </c>
    </row>
    <row r="130" spans="1:11" s="170" customFormat="1" ht="18" customHeight="1">
      <c r="A130" s="192" t="s">
        <v>1652</v>
      </c>
      <c r="B130" s="250">
        <v>0</v>
      </c>
      <c r="C130" s="250"/>
      <c r="D130" s="250"/>
      <c r="E130" s="250"/>
      <c r="F130" s="250">
        <v>0</v>
      </c>
      <c r="G130" s="251">
        <f t="shared" si="0"/>
        <v>0</v>
      </c>
      <c r="H130" s="252">
        <f t="shared" si="1"/>
        <v>0</v>
      </c>
      <c r="I130" s="252">
        <f t="shared" si="2"/>
        <v>0</v>
      </c>
      <c r="J130" s="252">
        <f t="shared" si="3"/>
        <v>0</v>
      </c>
      <c r="K130" s="185">
        <v>2137102</v>
      </c>
    </row>
    <row r="131" spans="1:11" s="170" customFormat="1" ht="18" customHeight="1">
      <c r="A131" s="192" t="s">
        <v>1653</v>
      </c>
      <c r="B131" s="250">
        <v>0</v>
      </c>
      <c r="C131" s="250"/>
      <c r="D131" s="250"/>
      <c r="E131" s="250"/>
      <c r="F131" s="250">
        <v>0</v>
      </c>
      <c r="G131" s="251">
        <f t="shared" si="0"/>
        <v>0</v>
      </c>
      <c r="H131" s="252">
        <f t="shared" si="1"/>
        <v>0</v>
      </c>
      <c r="I131" s="252">
        <f t="shared" si="2"/>
        <v>0</v>
      </c>
      <c r="J131" s="252">
        <f t="shared" si="3"/>
        <v>0</v>
      </c>
      <c r="K131" s="185">
        <v>2137103</v>
      </c>
    </row>
    <row r="132" spans="1:11" s="170" customFormat="1" ht="18" customHeight="1">
      <c r="A132" s="192" t="s">
        <v>1654</v>
      </c>
      <c r="B132" s="250">
        <v>0</v>
      </c>
      <c r="C132" s="250"/>
      <c r="D132" s="250"/>
      <c r="E132" s="250"/>
      <c r="F132" s="250">
        <v>0</v>
      </c>
      <c r="G132" s="251">
        <f t="shared" si="0"/>
        <v>0</v>
      </c>
      <c r="H132" s="252">
        <f t="shared" si="1"/>
        <v>0</v>
      </c>
      <c r="I132" s="252">
        <f t="shared" si="2"/>
        <v>0</v>
      </c>
      <c r="J132" s="252">
        <f t="shared" si="3"/>
        <v>0</v>
      </c>
      <c r="K132" s="185">
        <v>2137199</v>
      </c>
    </row>
    <row r="133" spans="1:11" s="170" customFormat="1" ht="18" customHeight="1">
      <c r="A133" s="192" t="s">
        <v>1655</v>
      </c>
      <c r="B133" s="250">
        <v>0</v>
      </c>
      <c r="C133" s="250"/>
      <c r="D133" s="250"/>
      <c r="E133" s="250"/>
      <c r="F133" s="250">
        <v>0</v>
      </c>
      <c r="G133" s="251">
        <f t="shared" si="0"/>
        <v>0</v>
      </c>
      <c r="H133" s="252">
        <f t="shared" si="1"/>
        <v>0</v>
      </c>
      <c r="I133" s="252">
        <f t="shared" si="2"/>
        <v>0</v>
      </c>
      <c r="J133" s="252">
        <f t="shared" si="3"/>
        <v>0</v>
      </c>
      <c r="K133" s="185">
        <v>214</v>
      </c>
    </row>
    <row r="134" spans="1:11" s="170" customFormat="1" ht="18" customHeight="1">
      <c r="A134" s="192" t="s">
        <v>1656</v>
      </c>
      <c r="B134" s="250">
        <v>0</v>
      </c>
      <c r="C134" s="250"/>
      <c r="D134" s="250"/>
      <c r="E134" s="250"/>
      <c r="F134" s="250">
        <v>0</v>
      </c>
      <c r="G134" s="251">
        <f t="shared" si="0"/>
        <v>0</v>
      </c>
      <c r="H134" s="252">
        <f t="shared" si="1"/>
        <v>0</v>
      </c>
      <c r="I134" s="252">
        <f t="shared" si="2"/>
        <v>0</v>
      </c>
      <c r="J134" s="252">
        <f t="shared" si="3"/>
        <v>0</v>
      </c>
      <c r="K134" s="185">
        <v>21460</v>
      </c>
    </row>
    <row r="135" spans="1:11" s="170" customFormat="1" ht="18" customHeight="1">
      <c r="A135" s="192" t="s">
        <v>1657</v>
      </c>
      <c r="B135" s="250">
        <v>0</v>
      </c>
      <c r="C135" s="250"/>
      <c r="D135" s="250"/>
      <c r="E135" s="250"/>
      <c r="F135" s="250">
        <v>0</v>
      </c>
      <c r="G135" s="251">
        <f t="shared" si="0"/>
        <v>0</v>
      </c>
      <c r="H135" s="252">
        <f t="shared" si="1"/>
        <v>0</v>
      </c>
      <c r="I135" s="252">
        <f t="shared" si="2"/>
        <v>0</v>
      </c>
      <c r="J135" s="252">
        <f t="shared" si="3"/>
        <v>0</v>
      </c>
      <c r="K135" s="185">
        <v>2146001</v>
      </c>
    </row>
    <row r="136" spans="1:11" s="170" customFormat="1" ht="18" customHeight="1">
      <c r="A136" s="192" t="s">
        <v>1658</v>
      </c>
      <c r="B136" s="250">
        <v>0</v>
      </c>
      <c r="C136" s="250"/>
      <c r="D136" s="250"/>
      <c r="E136" s="250"/>
      <c r="F136" s="250">
        <v>0</v>
      </c>
      <c r="G136" s="251">
        <f t="shared" si="0"/>
        <v>0</v>
      </c>
      <c r="H136" s="252">
        <f t="shared" si="1"/>
        <v>0</v>
      </c>
      <c r="I136" s="252">
        <f t="shared" si="2"/>
        <v>0</v>
      </c>
      <c r="J136" s="252">
        <f t="shared" si="3"/>
        <v>0</v>
      </c>
      <c r="K136" s="185">
        <v>2146002</v>
      </c>
    </row>
    <row r="137" spans="1:11" s="170" customFormat="1" ht="18" customHeight="1">
      <c r="A137" s="192" t="s">
        <v>1659</v>
      </c>
      <c r="B137" s="250">
        <v>0</v>
      </c>
      <c r="C137" s="250"/>
      <c r="D137" s="250"/>
      <c r="E137" s="250"/>
      <c r="F137" s="250">
        <v>0</v>
      </c>
      <c r="G137" s="251">
        <f t="shared" si="0"/>
        <v>0</v>
      </c>
      <c r="H137" s="252">
        <f t="shared" si="1"/>
        <v>0</v>
      </c>
      <c r="I137" s="252">
        <f t="shared" si="2"/>
        <v>0</v>
      </c>
      <c r="J137" s="252">
        <f t="shared" si="3"/>
        <v>0</v>
      </c>
      <c r="K137" s="185">
        <v>2146003</v>
      </c>
    </row>
    <row r="138" spans="1:11" s="170" customFormat="1" ht="18" customHeight="1">
      <c r="A138" s="192" t="s">
        <v>1660</v>
      </c>
      <c r="B138" s="250">
        <v>0</v>
      </c>
      <c r="C138" s="250"/>
      <c r="D138" s="250"/>
      <c r="E138" s="250"/>
      <c r="F138" s="250">
        <v>0</v>
      </c>
      <c r="G138" s="251">
        <f t="shared" si="0"/>
        <v>0</v>
      </c>
      <c r="H138" s="252">
        <f t="shared" si="1"/>
        <v>0</v>
      </c>
      <c r="I138" s="252">
        <f t="shared" si="2"/>
        <v>0</v>
      </c>
      <c r="J138" s="252">
        <f t="shared" si="3"/>
        <v>0</v>
      </c>
      <c r="K138" s="185">
        <v>2146099</v>
      </c>
    </row>
    <row r="139" spans="1:11" s="170" customFormat="1" ht="18" customHeight="1">
      <c r="A139" s="192" t="s">
        <v>1661</v>
      </c>
      <c r="B139" s="250">
        <v>0</v>
      </c>
      <c r="C139" s="250"/>
      <c r="D139" s="250"/>
      <c r="E139" s="250"/>
      <c r="F139" s="250">
        <v>0</v>
      </c>
      <c r="G139" s="251">
        <f t="shared" si="0"/>
        <v>0</v>
      </c>
      <c r="H139" s="252">
        <f t="shared" si="1"/>
        <v>0</v>
      </c>
      <c r="I139" s="252">
        <f t="shared" si="2"/>
        <v>0</v>
      </c>
      <c r="J139" s="252">
        <f t="shared" si="3"/>
        <v>0</v>
      </c>
      <c r="K139" s="185">
        <v>21462</v>
      </c>
    </row>
    <row r="140" spans="1:11" s="170" customFormat="1" ht="18" customHeight="1">
      <c r="A140" s="192" t="s">
        <v>1659</v>
      </c>
      <c r="B140" s="250">
        <v>0</v>
      </c>
      <c r="C140" s="250"/>
      <c r="D140" s="250"/>
      <c r="E140" s="250"/>
      <c r="F140" s="250">
        <v>0</v>
      </c>
      <c r="G140" s="251">
        <f t="shared" si="0"/>
        <v>0</v>
      </c>
      <c r="H140" s="252">
        <f t="shared" si="1"/>
        <v>0</v>
      </c>
      <c r="I140" s="252">
        <f t="shared" si="2"/>
        <v>0</v>
      </c>
      <c r="J140" s="252">
        <f t="shared" si="3"/>
        <v>0</v>
      </c>
      <c r="K140" s="185">
        <v>2146201</v>
      </c>
    </row>
    <row r="141" spans="1:11" s="170" customFormat="1" ht="18" customHeight="1">
      <c r="A141" s="192" t="s">
        <v>1662</v>
      </c>
      <c r="B141" s="250">
        <v>0</v>
      </c>
      <c r="C141" s="250"/>
      <c r="D141" s="250"/>
      <c r="E141" s="250"/>
      <c r="F141" s="250">
        <v>0</v>
      </c>
      <c r="G141" s="251">
        <f t="shared" si="0"/>
        <v>0</v>
      </c>
      <c r="H141" s="252">
        <f t="shared" si="1"/>
        <v>0</v>
      </c>
      <c r="I141" s="252">
        <f t="shared" si="2"/>
        <v>0</v>
      </c>
      <c r="J141" s="252">
        <f t="shared" si="3"/>
        <v>0</v>
      </c>
      <c r="K141" s="185">
        <v>2146202</v>
      </c>
    </row>
    <row r="142" spans="1:11" s="170" customFormat="1" ht="18" customHeight="1">
      <c r="A142" s="192" t="s">
        <v>1663</v>
      </c>
      <c r="B142" s="250">
        <v>0</v>
      </c>
      <c r="C142" s="250"/>
      <c r="D142" s="250"/>
      <c r="E142" s="250"/>
      <c r="F142" s="250">
        <v>0</v>
      </c>
      <c r="G142" s="251">
        <f t="shared" si="0"/>
        <v>0</v>
      </c>
      <c r="H142" s="252">
        <f t="shared" si="1"/>
        <v>0</v>
      </c>
      <c r="I142" s="252">
        <f t="shared" si="2"/>
        <v>0</v>
      </c>
      <c r="J142" s="252">
        <f t="shared" si="3"/>
        <v>0</v>
      </c>
      <c r="K142" s="185">
        <v>2146203</v>
      </c>
    </row>
    <row r="143" spans="1:11" s="170" customFormat="1" ht="18" customHeight="1">
      <c r="A143" s="192" t="s">
        <v>1664</v>
      </c>
      <c r="B143" s="250">
        <v>0</v>
      </c>
      <c r="C143" s="250"/>
      <c r="D143" s="250"/>
      <c r="E143" s="250"/>
      <c r="F143" s="250">
        <v>0</v>
      </c>
      <c r="G143" s="251">
        <f t="shared" si="0"/>
        <v>0</v>
      </c>
      <c r="H143" s="252">
        <f t="shared" si="1"/>
        <v>0</v>
      </c>
      <c r="I143" s="252">
        <f t="shared" si="2"/>
        <v>0</v>
      </c>
      <c r="J143" s="252">
        <f t="shared" si="3"/>
        <v>0</v>
      </c>
      <c r="K143" s="185">
        <v>2146299</v>
      </c>
    </row>
    <row r="144" spans="1:11" s="170" customFormat="1" ht="18" customHeight="1">
      <c r="A144" s="192" t="s">
        <v>1665</v>
      </c>
      <c r="B144" s="250">
        <v>0</v>
      </c>
      <c r="C144" s="250"/>
      <c r="D144" s="250"/>
      <c r="E144" s="250"/>
      <c r="F144" s="250">
        <v>0</v>
      </c>
      <c r="G144" s="251">
        <f t="shared" si="0"/>
        <v>0</v>
      </c>
      <c r="H144" s="252">
        <f t="shared" si="1"/>
        <v>0</v>
      </c>
      <c r="I144" s="252">
        <f t="shared" si="2"/>
        <v>0</v>
      </c>
      <c r="J144" s="252">
        <f t="shared" si="3"/>
        <v>0</v>
      </c>
      <c r="K144" s="185">
        <v>21464</v>
      </c>
    </row>
    <row r="145" spans="1:11" s="170" customFormat="1" ht="18" customHeight="1">
      <c r="A145" s="192" t="s">
        <v>1666</v>
      </c>
      <c r="B145" s="250">
        <v>0</v>
      </c>
      <c r="C145" s="250"/>
      <c r="D145" s="250"/>
      <c r="E145" s="250"/>
      <c r="F145" s="250">
        <v>0</v>
      </c>
      <c r="G145" s="251">
        <f t="shared" si="0"/>
        <v>0</v>
      </c>
      <c r="H145" s="252">
        <f t="shared" si="1"/>
        <v>0</v>
      </c>
      <c r="I145" s="252">
        <f t="shared" si="2"/>
        <v>0</v>
      </c>
      <c r="J145" s="252">
        <f t="shared" si="3"/>
        <v>0</v>
      </c>
      <c r="K145" s="185">
        <v>2146401</v>
      </c>
    </row>
    <row r="146" spans="1:11" s="170" customFormat="1" ht="18" customHeight="1">
      <c r="A146" s="192" t="s">
        <v>1667</v>
      </c>
      <c r="B146" s="250">
        <v>0</v>
      </c>
      <c r="C146" s="250"/>
      <c r="D146" s="250"/>
      <c r="E146" s="250"/>
      <c r="F146" s="250">
        <v>0</v>
      </c>
      <c r="G146" s="251">
        <f t="shared" si="0"/>
        <v>0</v>
      </c>
      <c r="H146" s="252">
        <f t="shared" si="1"/>
        <v>0</v>
      </c>
      <c r="I146" s="252">
        <f t="shared" si="2"/>
        <v>0</v>
      </c>
      <c r="J146" s="252">
        <f t="shared" si="3"/>
        <v>0</v>
      </c>
      <c r="K146" s="185">
        <v>2146402</v>
      </c>
    </row>
    <row r="147" spans="1:11" s="170" customFormat="1" ht="18" customHeight="1">
      <c r="A147" s="192" t="s">
        <v>1668</v>
      </c>
      <c r="B147" s="250">
        <v>0</v>
      </c>
      <c r="C147" s="250"/>
      <c r="D147" s="250"/>
      <c r="E147" s="250"/>
      <c r="F147" s="250">
        <v>0</v>
      </c>
      <c r="G147" s="251">
        <f t="shared" si="0"/>
        <v>0</v>
      </c>
      <c r="H147" s="252">
        <f t="shared" si="1"/>
        <v>0</v>
      </c>
      <c r="I147" s="252">
        <f t="shared" si="2"/>
        <v>0</v>
      </c>
      <c r="J147" s="252">
        <f t="shared" si="3"/>
        <v>0</v>
      </c>
      <c r="K147" s="185">
        <v>2146403</v>
      </c>
    </row>
    <row r="148" spans="1:11" s="170" customFormat="1" ht="18" customHeight="1">
      <c r="A148" s="192" t="s">
        <v>1669</v>
      </c>
      <c r="B148" s="250">
        <v>0</v>
      </c>
      <c r="C148" s="250"/>
      <c r="D148" s="250"/>
      <c r="E148" s="250"/>
      <c r="F148" s="250">
        <v>0</v>
      </c>
      <c r="G148" s="251">
        <f t="shared" si="0"/>
        <v>0</v>
      </c>
      <c r="H148" s="252">
        <f t="shared" si="1"/>
        <v>0</v>
      </c>
      <c r="I148" s="252">
        <f t="shared" si="2"/>
        <v>0</v>
      </c>
      <c r="J148" s="252">
        <f t="shared" si="3"/>
        <v>0</v>
      </c>
      <c r="K148" s="185">
        <v>2146404</v>
      </c>
    </row>
    <row r="149" spans="1:11" s="170" customFormat="1" ht="18" customHeight="1">
      <c r="A149" s="192" t="s">
        <v>1670</v>
      </c>
      <c r="B149" s="250">
        <v>0</v>
      </c>
      <c r="C149" s="250"/>
      <c r="D149" s="250"/>
      <c r="E149" s="250"/>
      <c r="F149" s="250">
        <v>0</v>
      </c>
      <c r="G149" s="251">
        <f t="shared" si="0"/>
        <v>0</v>
      </c>
      <c r="H149" s="252">
        <f t="shared" si="1"/>
        <v>0</v>
      </c>
      <c r="I149" s="252">
        <f t="shared" si="2"/>
        <v>0</v>
      </c>
      <c r="J149" s="252">
        <f t="shared" si="3"/>
        <v>0</v>
      </c>
      <c r="K149" s="185">
        <v>2146405</v>
      </c>
    </row>
    <row r="150" spans="1:11" s="170" customFormat="1" ht="18" customHeight="1">
      <c r="A150" s="192" t="s">
        <v>1671</v>
      </c>
      <c r="B150" s="250">
        <v>0</v>
      </c>
      <c r="C150" s="250"/>
      <c r="D150" s="250"/>
      <c r="E150" s="250"/>
      <c r="F150" s="250">
        <v>0</v>
      </c>
      <c r="G150" s="251">
        <f t="shared" si="0"/>
        <v>0</v>
      </c>
      <c r="H150" s="252">
        <f t="shared" si="1"/>
        <v>0</v>
      </c>
      <c r="I150" s="252">
        <f t="shared" si="2"/>
        <v>0</v>
      </c>
      <c r="J150" s="252">
        <f t="shared" si="3"/>
        <v>0</v>
      </c>
      <c r="K150" s="185">
        <v>2146406</v>
      </c>
    </row>
    <row r="151" spans="1:11" s="170" customFormat="1" ht="18" customHeight="1">
      <c r="A151" s="192" t="s">
        <v>1672</v>
      </c>
      <c r="B151" s="250">
        <v>0</v>
      </c>
      <c r="C151" s="250"/>
      <c r="D151" s="250"/>
      <c r="E151" s="250"/>
      <c r="F151" s="250">
        <v>0</v>
      </c>
      <c r="G151" s="251">
        <f t="shared" si="0"/>
        <v>0</v>
      </c>
      <c r="H151" s="252">
        <f t="shared" si="1"/>
        <v>0</v>
      </c>
      <c r="I151" s="252">
        <f t="shared" si="2"/>
        <v>0</v>
      </c>
      <c r="J151" s="252">
        <f t="shared" si="3"/>
        <v>0</v>
      </c>
      <c r="K151" s="185">
        <v>2146407</v>
      </c>
    </row>
    <row r="152" spans="1:11" s="170" customFormat="1" ht="18" customHeight="1">
      <c r="A152" s="192" t="s">
        <v>1673</v>
      </c>
      <c r="B152" s="250">
        <v>0</v>
      </c>
      <c r="C152" s="250"/>
      <c r="D152" s="250"/>
      <c r="E152" s="250"/>
      <c r="F152" s="250">
        <v>0</v>
      </c>
      <c r="G152" s="251">
        <f t="shared" si="0"/>
        <v>0</v>
      </c>
      <c r="H152" s="252">
        <f t="shared" si="1"/>
        <v>0</v>
      </c>
      <c r="I152" s="252">
        <f t="shared" si="2"/>
        <v>0</v>
      </c>
      <c r="J152" s="252">
        <f t="shared" si="3"/>
        <v>0</v>
      </c>
      <c r="K152" s="185">
        <v>2146499</v>
      </c>
    </row>
    <row r="153" spans="1:11" s="170" customFormat="1" ht="18" customHeight="1">
      <c r="A153" s="192" t="s">
        <v>1674</v>
      </c>
      <c r="B153" s="250">
        <v>0</v>
      </c>
      <c r="C153" s="250"/>
      <c r="D153" s="250"/>
      <c r="E153" s="250"/>
      <c r="F153" s="250">
        <v>0</v>
      </c>
      <c r="G153" s="251">
        <f t="shared" si="0"/>
        <v>0</v>
      </c>
      <c r="H153" s="252">
        <f t="shared" si="1"/>
        <v>0</v>
      </c>
      <c r="I153" s="252">
        <f t="shared" si="2"/>
        <v>0</v>
      </c>
      <c r="J153" s="252">
        <f t="shared" si="3"/>
        <v>0</v>
      </c>
      <c r="K153" s="185">
        <v>21468</v>
      </c>
    </row>
    <row r="154" spans="1:11" s="170" customFormat="1" ht="18" customHeight="1">
      <c r="A154" s="192" t="s">
        <v>1675</v>
      </c>
      <c r="B154" s="250">
        <v>0</v>
      </c>
      <c r="C154" s="250"/>
      <c r="D154" s="250"/>
      <c r="E154" s="250"/>
      <c r="F154" s="250">
        <v>0</v>
      </c>
      <c r="G154" s="251">
        <f t="shared" si="0"/>
        <v>0</v>
      </c>
      <c r="H154" s="252">
        <f t="shared" si="1"/>
        <v>0</v>
      </c>
      <c r="I154" s="252">
        <f t="shared" si="2"/>
        <v>0</v>
      </c>
      <c r="J154" s="252">
        <f t="shared" si="3"/>
        <v>0</v>
      </c>
      <c r="K154" s="185">
        <v>2146801</v>
      </c>
    </row>
    <row r="155" spans="1:11" s="170" customFormat="1" ht="18" customHeight="1">
      <c r="A155" s="192" t="s">
        <v>1676</v>
      </c>
      <c r="B155" s="250">
        <v>0</v>
      </c>
      <c r="C155" s="250"/>
      <c r="D155" s="250"/>
      <c r="E155" s="250"/>
      <c r="F155" s="250">
        <v>0</v>
      </c>
      <c r="G155" s="251">
        <f t="shared" si="0"/>
        <v>0</v>
      </c>
      <c r="H155" s="252">
        <f t="shared" si="1"/>
        <v>0</v>
      </c>
      <c r="I155" s="252">
        <f t="shared" si="2"/>
        <v>0</v>
      </c>
      <c r="J155" s="252">
        <f t="shared" si="3"/>
        <v>0</v>
      </c>
      <c r="K155" s="185">
        <v>2146802</v>
      </c>
    </row>
    <row r="156" spans="1:11" s="170" customFormat="1" ht="18" customHeight="1">
      <c r="A156" s="192" t="s">
        <v>1677</v>
      </c>
      <c r="B156" s="250">
        <v>0</v>
      </c>
      <c r="C156" s="250"/>
      <c r="D156" s="250"/>
      <c r="E156" s="250"/>
      <c r="F156" s="250">
        <v>0</v>
      </c>
      <c r="G156" s="251">
        <f t="shared" si="0"/>
        <v>0</v>
      </c>
      <c r="H156" s="252">
        <f t="shared" si="1"/>
        <v>0</v>
      </c>
      <c r="I156" s="252">
        <f t="shared" si="2"/>
        <v>0</v>
      </c>
      <c r="J156" s="252">
        <f t="shared" si="3"/>
        <v>0</v>
      </c>
      <c r="K156" s="185">
        <v>2146803</v>
      </c>
    </row>
    <row r="157" spans="1:11" s="170" customFormat="1" ht="18" customHeight="1">
      <c r="A157" s="192" t="s">
        <v>1678</v>
      </c>
      <c r="B157" s="250">
        <v>0</v>
      </c>
      <c r="C157" s="250"/>
      <c r="D157" s="250"/>
      <c r="E157" s="250"/>
      <c r="F157" s="250">
        <v>0</v>
      </c>
      <c r="G157" s="251">
        <f t="shared" si="0"/>
        <v>0</v>
      </c>
      <c r="H157" s="252">
        <f t="shared" si="1"/>
        <v>0</v>
      </c>
      <c r="I157" s="252">
        <f t="shared" si="2"/>
        <v>0</v>
      </c>
      <c r="J157" s="252">
        <f t="shared" si="3"/>
        <v>0</v>
      </c>
      <c r="K157" s="185">
        <v>2146804</v>
      </c>
    </row>
    <row r="158" spans="1:11" s="170" customFormat="1" ht="18" customHeight="1">
      <c r="A158" s="192" t="s">
        <v>1679</v>
      </c>
      <c r="B158" s="250">
        <v>0</v>
      </c>
      <c r="C158" s="250"/>
      <c r="D158" s="250"/>
      <c r="E158" s="250"/>
      <c r="F158" s="250">
        <v>0</v>
      </c>
      <c r="G158" s="251">
        <f t="shared" si="0"/>
        <v>0</v>
      </c>
      <c r="H158" s="252">
        <f t="shared" si="1"/>
        <v>0</v>
      </c>
      <c r="I158" s="252">
        <f t="shared" si="2"/>
        <v>0</v>
      </c>
      <c r="J158" s="252">
        <f t="shared" si="3"/>
        <v>0</v>
      </c>
      <c r="K158" s="185">
        <v>2146805</v>
      </c>
    </row>
    <row r="159" spans="1:11" s="170" customFormat="1" ht="18" customHeight="1">
      <c r="A159" s="192" t="s">
        <v>1680</v>
      </c>
      <c r="B159" s="250">
        <v>0</v>
      </c>
      <c r="C159" s="250"/>
      <c r="D159" s="250"/>
      <c r="E159" s="250"/>
      <c r="F159" s="250">
        <v>0</v>
      </c>
      <c r="G159" s="251">
        <f t="shared" si="0"/>
        <v>0</v>
      </c>
      <c r="H159" s="252">
        <f t="shared" si="1"/>
        <v>0</v>
      </c>
      <c r="I159" s="252">
        <f t="shared" si="2"/>
        <v>0</v>
      </c>
      <c r="J159" s="252">
        <f t="shared" si="3"/>
        <v>0</v>
      </c>
      <c r="K159" s="185">
        <v>2146899</v>
      </c>
    </row>
    <row r="160" spans="1:11" s="170" customFormat="1" ht="18" customHeight="1">
      <c r="A160" s="192" t="s">
        <v>1681</v>
      </c>
      <c r="B160" s="250">
        <v>0</v>
      </c>
      <c r="C160" s="250"/>
      <c r="D160" s="250"/>
      <c r="E160" s="250"/>
      <c r="F160" s="250">
        <v>0</v>
      </c>
      <c r="G160" s="251">
        <f t="shared" si="0"/>
        <v>0</v>
      </c>
      <c r="H160" s="252">
        <f t="shared" si="1"/>
        <v>0</v>
      </c>
      <c r="I160" s="252">
        <f t="shared" si="2"/>
        <v>0</v>
      </c>
      <c r="J160" s="252">
        <f t="shared" si="3"/>
        <v>0</v>
      </c>
      <c r="K160" s="185">
        <v>21469</v>
      </c>
    </row>
    <row r="161" spans="1:11" s="170" customFormat="1" ht="18" customHeight="1">
      <c r="A161" s="192" t="s">
        <v>1682</v>
      </c>
      <c r="B161" s="250">
        <v>0</v>
      </c>
      <c r="C161" s="250"/>
      <c r="D161" s="250"/>
      <c r="E161" s="250"/>
      <c r="F161" s="250">
        <v>0</v>
      </c>
      <c r="G161" s="251">
        <f t="shared" si="0"/>
        <v>0</v>
      </c>
      <c r="H161" s="252">
        <f t="shared" si="1"/>
        <v>0</v>
      </c>
      <c r="I161" s="252">
        <f t="shared" si="2"/>
        <v>0</v>
      </c>
      <c r="J161" s="252">
        <f t="shared" si="3"/>
        <v>0</v>
      </c>
      <c r="K161" s="185">
        <v>2146901</v>
      </c>
    </row>
    <row r="162" spans="1:11" s="170" customFormat="1" ht="18" customHeight="1">
      <c r="A162" s="192" t="s">
        <v>1683</v>
      </c>
      <c r="B162" s="250">
        <v>0</v>
      </c>
      <c r="C162" s="250"/>
      <c r="D162" s="250"/>
      <c r="E162" s="250"/>
      <c r="F162" s="250">
        <v>0</v>
      </c>
      <c r="G162" s="251">
        <f t="shared" si="0"/>
        <v>0</v>
      </c>
      <c r="H162" s="252">
        <f t="shared" si="1"/>
        <v>0</v>
      </c>
      <c r="I162" s="252">
        <f t="shared" si="2"/>
        <v>0</v>
      </c>
      <c r="J162" s="252">
        <f t="shared" si="3"/>
        <v>0</v>
      </c>
      <c r="K162" s="185">
        <v>2146902</v>
      </c>
    </row>
    <row r="163" spans="1:11" s="170" customFormat="1" ht="18" customHeight="1">
      <c r="A163" s="192" t="s">
        <v>1684</v>
      </c>
      <c r="B163" s="250">
        <v>0</v>
      </c>
      <c r="C163" s="250"/>
      <c r="D163" s="250"/>
      <c r="E163" s="250"/>
      <c r="F163" s="250">
        <v>0</v>
      </c>
      <c r="G163" s="251">
        <f t="shared" si="0"/>
        <v>0</v>
      </c>
      <c r="H163" s="252">
        <f t="shared" si="1"/>
        <v>0</v>
      </c>
      <c r="I163" s="252">
        <f t="shared" si="2"/>
        <v>0</v>
      </c>
      <c r="J163" s="252">
        <f t="shared" si="3"/>
        <v>0</v>
      </c>
      <c r="K163" s="185">
        <v>2146903</v>
      </c>
    </row>
    <row r="164" spans="1:11" s="170" customFormat="1" ht="18" customHeight="1">
      <c r="A164" s="192" t="s">
        <v>1685</v>
      </c>
      <c r="B164" s="250">
        <v>0</v>
      </c>
      <c r="C164" s="250"/>
      <c r="D164" s="250"/>
      <c r="E164" s="250"/>
      <c r="F164" s="250">
        <v>0</v>
      </c>
      <c r="G164" s="251">
        <f t="shared" si="0"/>
        <v>0</v>
      </c>
      <c r="H164" s="252">
        <f t="shared" si="1"/>
        <v>0</v>
      </c>
      <c r="I164" s="252">
        <f t="shared" si="2"/>
        <v>0</v>
      </c>
      <c r="J164" s="252">
        <f t="shared" si="3"/>
        <v>0</v>
      </c>
      <c r="K164" s="185">
        <v>2146904</v>
      </c>
    </row>
    <row r="165" spans="1:11" s="170" customFormat="1" ht="18" customHeight="1">
      <c r="A165" s="192" t="s">
        <v>1686</v>
      </c>
      <c r="B165" s="250">
        <v>0</v>
      </c>
      <c r="C165" s="250"/>
      <c r="D165" s="250"/>
      <c r="E165" s="250"/>
      <c r="F165" s="250">
        <v>0</v>
      </c>
      <c r="G165" s="251">
        <f t="shared" si="0"/>
        <v>0</v>
      </c>
      <c r="H165" s="252">
        <f t="shared" si="1"/>
        <v>0</v>
      </c>
      <c r="I165" s="252">
        <f t="shared" si="2"/>
        <v>0</v>
      </c>
      <c r="J165" s="252">
        <f t="shared" si="3"/>
        <v>0</v>
      </c>
      <c r="K165" s="185">
        <v>2146906</v>
      </c>
    </row>
    <row r="166" spans="1:11" s="170" customFormat="1" ht="18" customHeight="1">
      <c r="A166" s="192" t="s">
        <v>1687</v>
      </c>
      <c r="B166" s="250">
        <v>0</v>
      </c>
      <c r="C166" s="250"/>
      <c r="D166" s="250"/>
      <c r="E166" s="250"/>
      <c r="F166" s="250">
        <v>0</v>
      </c>
      <c r="G166" s="251">
        <f t="shared" si="0"/>
        <v>0</v>
      </c>
      <c r="H166" s="252">
        <f t="shared" si="1"/>
        <v>0</v>
      </c>
      <c r="I166" s="252">
        <f t="shared" si="2"/>
        <v>0</v>
      </c>
      <c r="J166" s="252">
        <f t="shared" si="3"/>
        <v>0</v>
      </c>
      <c r="K166" s="185">
        <v>2146907</v>
      </c>
    </row>
    <row r="167" spans="1:11" s="170" customFormat="1" ht="18" customHeight="1">
      <c r="A167" s="192" t="s">
        <v>1688</v>
      </c>
      <c r="B167" s="250">
        <v>0</v>
      </c>
      <c r="C167" s="250"/>
      <c r="D167" s="250"/>
      <c r="E167" s="250"/>
      <c r="F167" s="250">
        <v>0</v>
      </c>
      <c r="G167" s="251">
        <f t="shared" si="0"/>
        <v>0</v>
      </c>
      <c r="H167" s="252">
        <f t="shared" si="1"/>
        <v>0</v>
      </c>
      <c r="I167" s="252">
        <f t="shared" si="2"/>
        <v>0</v>
      </c>
      <c r="J167" s="252">
        <f t="shared" si="3"/>
        <v>0</v>
      </c>
      <c r="K167" s="185">
        <v>2146908</v>
      </c>
    </row>
    <row r="168" spans="1:11" s="170" customFormat="1" ht="18" customHeight="1">
      <c r="A168" s="192" t="s">
        <v>1689</v>
      </c>
      <c r="B168" s="250">
        <v>0</v>
      </c>
      <c r="C168" s="250"/>
      <c r="D168" s="250"/>
      <c r="E168" s="250"/>
      <c r="F168" s="250">
        <v>0</v>
      </c>
      <c r="G168" s="251">
        <f t="shared" si="0"/>
        <v>0</v>
      </c>
      <c r="H168" s="252">
        <f t="shared" si="1"/>
        <v>0</v>
      </c>
      <c r="I168" s="252">
        <f t="shared" si="2"/>
        <v>0</v>
      </c>
      <c r="J168" s="252">
        <f t="shared" si="3"/>
        <v>0</v>
      </c>
      <c r="K168" s="185">
        <v>2146909</v>
      </c>
    </row>
    <row r="169" spans="1:11" s="170" customFormat="1" ht="18" customHeight="1">
      <c r="A169" s="192" t="s">
        <v>1690</v>
      </c>
      <c r="B169" s="250">
        <v>0</v>
      </c>
      <c r="C169" s="250"/>
      <c r="D169" s="250"/>
      <c r="E169" s="250"/>
      <c r="F169" s="250">
        <v>0</v>
      </c>
      <c r="G169" s="251">
        <f t="shared" si="0"/>
        <v>0</v>
      </c>
      <c r="H169" s="252">
        <f t="shared" si="1"/>
        <v>0</v>
      </c>
      <c r="I169" s="252">
        <f t="shared" si="2"/>
        <v>0</v>
      </c>
      <c r="J169" s="252">
        <f t="shared" si="3"/>
        <v>0</v>
      </c>
      <c r="K169" s="185">
        <v>2146999</v>
      </c>
    </row>
    <row r="170" spans="1:11" s="170" customFormat="1" ht="18" customHeight="1">
      <c r="A170" s="192" t="s">
        <v>1691</v>
      </c>
      <c r="B170" s="250">
        <v>0</v>
      </c>
      <c r="C170" s="250"/>
      <c r="D170" s="250"/>
      <c r="E170" s="250"/>
      <c r="F170" s="250">
        <v>0</v>
      </c>
      <c r="G170" s="251">
        <f t="shared" si="0"/>
        <v>0</v>
      </c>
      <c r="H170" s="252">
        <f t="shared" si="1"/>
        <v>0</v>
      </c>
      <c r="I170" s="252">
        <f t="shared" si="2"/>
        <v>0</v>
      </c>
      <c r="J170" s="252">
        <f t="shared" si="3"/>
        <v>0</v>
      </c>
      <c r="K170" s="185">
        <v>21470</v>
      </c>
    </row>
    <row r="171" spans="1:11" s="170" customFormat="1" ht="18" customHeight="1">
      <c r="A171" s="192" t="s">
        <v>1692</v>
      </c>
      <c r="B171" s="250">
        <v>0</v>
      </c>
      <c r="C171" s="250"/>
      <c r="D171" s="250"/>
      <c r="E171" s="250"/>
      <c r="F171" s="250">
        <v>0</v>
      </c>
      <c r="G171" s="251">
        <f t="shared" si="0"/>
        <v>0</v>
      </c>
      <c r="H171" s="252">
        <f t="shared" si="1"/>
        <v>0</v>
      </c>
      <c r="I171" s="252">
        <f t="shared" si="2"/>
        <v>0</v>
      </c>
      <c r="J171" s="252">
        <f t="shared" si="3"/>
        <v>0</v>
      </c>
      <c r="K171" s="185">
        <v>2147001</v>
      </c>
    </row>
    <row r="172" spans="1:11" s="170" customFormat="1" ht="18" customHeight="1">
      <c r="A172" s="192" t="s">
        <v>1693</v>
      </c>
      <c r="B172" s="250">
        <v>0</v>
      </c>
      <c r="C172" s="250"/>
      <c r="D172" s="250"/>
      <c r="E172" s="250"/>
      <c r="F172" s="250">
        <v>0</v>
      </c>
      <c r="G172" s="251">
        <f t="shared" si="0"/>
        <v>0</v>
      </c>
      <c r="H172" s="252">
        <f t="shared" si="1"/>
        <v>0</v>
      </c>
      <c r="I172" s="252">
        <f t="shared" si="2"/>
        <v>0</v>
      </c>
      <c r="J172" s="252">
        <f t="shared" si="3"/>
        <v>0</v>
      </c>
      <c r="K172" s="185">
        <v>2147099</v>
      </c>
    </row>
    <row r="173" spans="1:11" s="170" customFormat="1" ht="18" customHeight="1">
      <c r="A173" s="192" t="s">
        <v>1694</v>
      </c>
      <c r="B173" s="250">
        <v>0</v>
      </c>
      <c r="C173" s="250"/>
      <c r="D173" s="250"/>
      <c r="E173" s="250"/>
      <c r="F173" s="250">
        <v>0</v>
      </c>
      <c r="G173" s="251">
        <f t="shared" si="0"/>
        <v>0</v>
      </c>
      <c r="H173" s="252">
        <f t="shared" si="1"/>
        <v>0</v>
      </c>
      <c r="I173" s="252">
        <f t="shared" si="2"/>
        <v>0</v>
      </c>
      <c r="J173" s="252">
        <f t="shared" si="3"/>
        <v>0</v>
      </c>
      <c r="K173" s="185">
        <v>21471</v>
      </c>
    </row>
    <row r="174" spans="1:11" s="170" customFormat="1" ht="18" customHeight="1">
      <c r="A174" s="192" t="s">
        <v>1692</v>
      </c>
      <c r="B174" s="250">
        <v>0</v>
      </c>
      <c r="C174" s="250"/>
      <c r="D174" s="250"/>
      <c r="E174" s="250"/>
      <c r="F174" s="250">
        <v>0</v>
      </c>
      <c r="G174" s="251">
        <f t="shared" si="0"/>
        <v>0</v>
      </c>
      <c r="H174" s="252">
        <f t="shared" si="1"/>
        <v>0</v>
      </c>
      <c r="I174" s="252">
        <f t="shared" si="2"/>
        <v>0</v>
      </c>
      <c r="J174" s="252">
        <f t="shared" si="3"/>
        <v>0</v>
      </c>
      <c r="K174" s="185">
        <v>2147101</v>
      </c>
    </row>
    <row r="175" spans="1:11" s="170" customFormat="1" ht="18" customHeight="1">
      <c r="A175" s="192" t="s">
        <v>1695</v>
      </c>
      <c r="B175" s="250">
        <v>0</v>
      </c>
      <c r="C175" s="250"/>
      <c r="D175" s="250"/>
      <c r="E175" s="250"/>
      <c r="F175" s="250">
        <v>0</v>
      </c>
      <c r="G175" s="251">
        <f t="shared" si="0"/>
        <v>0</v>
      </c>
      <c r="H175" s="252">
        <f t="shared" si="1"/>
        <v>0</v>
      </c>
      <c r="I175" s="252">
        <f t="shared" si="2"/>
        <v>0</v>
      </c>
      <c r="J175" s="252">
        <f t="shared" si="3"/>
        <v>0</v>
      </c>
      <c r="K175" s="185">
        <v>2147199</v>
      </c>
    </row>
    <row r="176" spans="1:11" s="170" customFormat="1" ht="18" customHeight="1">
      <c r="A176" s="192" t="s">
        <v>1696</v>
      </c>
      <c r="B176" s="250">
        <v>0</v>
      </c>
      <c r="C176" s="250"/>
      <c r="D176" s="250"/>
      <c r="E176" s="250"/>
      <c r="F176" s="250">
        <v>0</v>
      </c>
      <c r="G176" s="251">
        <f t="shared" si="0"/>
        <v>0</v>
      </c>
      <c r="H176" s="252">
        <f t="shared" si="1"/>
        <v>0</v>
      </c>
      <c r="I176" s="252">
        <f t="shared" si="2"/>
        <v>0</v>
      </c>
      <c r="J176" s="252">
        <f t="shared" si="3"/>
        <v>0</v>
      </c>
      <c r="K176" s="185">
        <v>21472</v>
      </c>
    </row>
    <row r="177" spans="1:11" s="170" customFormat="1" ht="18" customHeight="1">
      <c r="A177" s="192" t="s">
        <v>1697</v>
      </c>
      <c r="B177" s="250">
        <v>0</v>
      </c>
      <c r="C177" s="250"/>
      <c r="D177" s="250"/>
      <c r="E177" s="250"/>
      <c r="F177" s="250">
        <v>0</v>
      </c>
      <c r="G177" s="251">
        <f t="shared" si="0"/>
        <v>0</v>
      </c>
      <c r="H177" s="252">
        <f t="shared" si="1"/>
        <v>0</v>
      </c>
      <c r="I177" s="252">
        <f t="shared" si="2"/>
        <v>0</v>
      </c>
      <c r="J177" s="252">
        <f t="shared" si="3"/>
        <v>0</v>
      </c>
      <c r="K177" s="185">
        <v>215</v>
      </c>
    </row>
    <row r="178" spans="1:11" s="170" customFormat="1" ht="18" customHeight="1">
      <c r="A178" s="192" t="s">
        <v>1698</v>
      </c>
      <c r="B178" s="250">
        <v>0</v>
      </c>
      <c r="C178" s="250"/>
      <c r="D178" s="250"/>
      <c r="E178" s="250"/>
      <c r="F178" s="250">
        <v>0</v>
      </c>
      <c r="G178" s="251">
        <f t="shared" si="0"/>
        <v>0</v>
      </c>
      <c r="H178" s="252">
        <f t="shared" si="1"/>
        <v>0</v>
      </c>
      <c r="I178" s="252">
        <f t="shared" si="2"/>
        <v>0</v>
      </c>
      <c r="J178" s="252">
        <f t="shared" si="3"/>
        <v>0</v>
      </c>
      <c r="K178" s="185">
        <v>21562</v>
      </c>
    </row>
    <row r="179" spans="1:11" s="170" customFormat="1" ht="18" customHeight="1">
      <c r="A179" s="192" t="s">
        <v>1699</v>
      </c>
      <c r="B179" s="250">
        <v>0</v>
      </c>
      <c r="C179" s="250"/>
      <c r="D179" s="250"/>
      <c r="E179" s="250"/>
      <c r="F179" s="250">
        <v>0</v>
      </c>
      <c r="G179" s="251">
        <f t="shared" si="0"/>
        <v>0</v>
      </c>
      <c r="H179" s="252">
        <f t="shared" si="1"/>
        <v>0</v>
      </c>
      <c r="I179" s="252">
        <f t="shared" si="2"/>
        <v>0</v>
      </c>
      <c r="J179" s="252">
        <f t="shared" si="3"/>
        <v>0</v>
      </c>
      <c r="K179" s="185">
        <v>2156201</v>
      </c>
    </row>
    <row r="180" spans="1:11" s="170" customFormat="1" ht="18" customHeight="1">
      <c r="A180" s="192" t="s">
        <v>1700</v>
      </c>
      <c r="B180" s="250">
        <v>0</v>
      </c>
      <c r="C180" s="250"/>
      <c r="D180" s="250"/>
      <c r="E180" s="250"/>
      <c r="F180" s="250">
        <v>0</v>
      </c>
      <c r="G180" s="251">
        <f t="shared" si="0"/>
        <v>0</v>
      </c>
      <c r="H180" s="252">
        <f t="shared" si="1"/>
        <v>0</v>
      </c>
      <c r="I180" s="252">
        <f t="shared" si="2"/>
        <v>0</v>
      </c>
      <c r="J180" s="252">
        <f t="shared" si="3"/>
        <v>0</v>
      </c>
      <c r="K180" s="185">
        <v>2156202</v>
      </c>
    </row>
    <row r="181" spans="1:11" s="170" customFormat="1" ht="18" customHeight="1">
      <c r="A181" s="192" t="s">
        <v>1701</v>
      </c>
      <c r="B181" s="250">
        <v>0</v>
      </c>
      <c r="C181" s="250"/>
      <c r="D181" s="250"/>
      <c r="E181" s="250"/>
      <c r="F181" s="250">
        <v>0</v>
      </c>
      <c r="G181" s="251">
        <f t="shared" si="0"/>
        <v>0</v>
      </c>
      <c r="H181" s="252">
        <f t="shared" si="1"/>
        <v>0</v>
      </c>
      <c r="I181" s="252">
        <f t="shared" si="2"/>
        <v>0</v>
      </c>
      <c r="J181" s="252">
        <f t="shared" si="3"/>
        <v>0</v>
      </c>
      <c r="K181" s="185">
        <v>2156299</v>
      </c>
    </row>
    <row r="182" spans="1:11" s="170" customFormat="1" ht="18" customHeight="1">
      <c r="A182" s="192" t="s">
        <v>1702</v>
      </c>
      <c r="B182" s="250">
        <v>0</v>
      </c>
      <c r="C182" s="250"/>
      <c r="D182" s="250"/>
      <c r="E182" s="250"/>
      <c r="F182" s="250">
        <v>0</v>
      </c>
      <c r="G182" s="251">
        <f t="shared" si="0"/>
        <v>0</v>
      </c>
      <c r="H182" s="252">
        <f t="shared" si="1"/>
        <v>0</v>
      </c>
      <c r="I182" s="252">
        <f t="shared" si="2"/>
        <v>0</v>
      </c>
      <c r="J182" s="252">
        <f t="shared" si="3"/>
        <v>0</v>
      </c>
      <c r="K182" s="185">
        <v>217</v>
      </c>
    </row>
    <row r="183" spans="1:11" s="170" customFormat="1" ht="18" customHeight="1">
      <c r="A183" s="192" t="s">
        <v>1703</v>
      </c>
      <c r="B183" s="250">
        <v>0</v>
      </c>
      <c r="C183" s="250"/>
      <c r="D183" s="250"/>
      <c r="E183" s="250"/>
      <c r="F183" s="250">
        <v>0</v>
      </c>
      <c r="G183" s="251">
        <f t="shared" si="0"/>
        <v>0</v>
      </c>
      <c r="H183" s="252">
        <f t="shared" si="1"/>
        <v>0</v>
      </c>
      <c r="I183" s="252">
        <f t="shared" si="2"/>
        <v>0</v>
      </c>
      <c r="J183" s="252">
        <f t="shared" si="3"/>
        <v>0</v>
      </c>
      <c r="K183" s="185">
        <v>21704</v>
      </c>
    </row>
    <row r="184" spans="1:11" s="170" customFormat="1" ht="18" customHeight="1">
      <c r="A184" s="192" t="s">
        <v>1704</v>
      </c>
      <c r="B184" s="250">
        <v>0</v>
      </c>
      <c r="C184" s="250"/>
      <c r="D184" s="250"/>
      <c r="E184" s="250"/>
      <c r="F184" s="250">
        <v>0</v>
      </c>
      <c r="G184" s="251">
        <f t="shared" si="0"/>
        <v>0</v>
      </c>
      <c r="H184" s="252">
        <f t="shared" si="1"/>
        <v>0</v>
      </c>
      <c r="I184" s="252">
        <f t="shared" si="2"/>
        <v>0</v>
      </c>
      <c r="J184" s="252">
        <f t="shared" si="3"/>
        <v>0</v>
      </c>
      <c r="K184" s="185">
        <v>2170402</v>
      </c>
    </row>
    <row r="185" spans="1:11" s="170" customFormat="1" ht="18" customHeight="1">
      <c r="A185" s="192" t="s">
        <v>1705</v>
      </c>
      <c r="B185" s="250">
        <v>0</v>
      </c>
      <c r="C185" s="250"/>
      <c r="D185" s="250"/>
      <c r="E185" s="250"/>
      <c r="F185" s="250">
        <v>0</v>
      </c>
      <c r="G185" s="251">
        <f t="shared" si="0"/>
        <v>0</v>
      </c>
      <c r="H185" s="252">
        <f t="shared" si="1"/>
        <v>0</v>
      </c>
      <c r="I185" s="252">
        <f t="shared" si="2"/>
        <v>0</v>
      </c>
      <c r="J185" s="252">
        <f t="shared" si="3"/>
        <v>0</v>
      </c>
      <c r="K185" s="185">
        <v>2170403</v>
      </c>
    </row>
    <row r="186" spans="1:11" s="170" customFormat="1" ht="18" customHeight="1">
      <c r="A186" s="192" t="s">
        <v>1706</v>
      </c>
      <c r="B186" s="250">
        <v>0</v>
      </c>
      <c r="C186" s="250">
        <v>700</v>
      </c>
      <c r="D186" s="250"/>
      <c r="E186" s="250">
        <v>11332</v>
      </c>
      <c r="F186" s="250">
        <v>16800</v>
      </c>
      <c r="G186" s="251">
        <f t="shared" si="0"/>
        <v>0</v>
      </c>
      <c r="H186" s="252">
        <f t="shared" si="1"/>
        <v>24</v>
      </c>
      <c r="I186" s="252">
        <f t="shared" si="2"/>
        <v>0</v>
      </c>
      <c r="J186" s="252">
        <f t="shared" si="3"/>
        <v>1.4825273561595482</v>
      </c>
      <c r="K186" s="185">
        <v>229</v>
      </c>
    </row>
    <row r="187" spans="1:11" s="170" customFormat="1" ht="18" customHeight="1">
      <c r="A187" s="192" t="s">
        <v>1707</v>
      </c>
      <c r="B187" s="250">
        <v>0</v>
      </c>
      <c r="C187" s="250"/>
      <c r="D187" s="250"/>
      <c r="E187" s="250">
        <v>10000</v>
      </c>
      <c r="F187" s="250">
        <v>16000</v>
      </c>
      <c r="G187" s="251">
        <f t="shared" si="0"/>
        <v>0</v>
      </c>
      <c r="H187" s="252">
        <f t="shared" si="1"/>
        <v>0</v>
      </c>
      <c r="I187" s="252">
        <f t="shared" si="2"/>
        <v>0</v>
      </c>
      <c r="J187" s="252">
        <f t="shared" si="3"/>
        <v>1.6</v>
      </c>
      <c r="K187" s="185">
        <v>22904</v>
      </c>
    </row>
    <row r="188" spans="1:11" s="170" customFormat="1" ht="18" customHeight="1">
      <c r="A188" s="192" t="s">
        <v>1708</v>
      </c>
      <c r="B188" s="250">
        <v>0</v>
      </c>
      <c r="C188" s="250"/>
      <c r="D188" s="250"/>
      <c r="E188" s="250">
        <v>0</v>
      </c>
      <c r="F188" s="250">
        <v>0</v>
      </c>
      <c r="G188" s="251">
        <f t="shared" si="0"/>
        <v>0</v>
      </c>
      <c r="H188" s="252">
        <f t="shared" si="1"/>
        <v>0</v>
      </c>
      <c r="I188" s="252">
        <f t="shared" si="2"/>
        <v>0</v>
      </c>
      <c r="J188" s="252">
        <f t="shared" si="3"/>
        <v>0</v>
      </c>
      <c r="K188" s="185">
        <v>2290401</v>
      </c>
    </row>
    <row r="189" spans="1:11" s="170" customFormat="1" ht="18" customHeight="1">
      <c r="A189" s="192" t="s">
        <v>1709</v>
      </c>
      <c r="B189" s="250">
        <v>0</v>
      </c>
      <c r="C189" s="250"/>
      <c r="D189" s="250"/>
      <c r="E189" s="250">
        <v>10000</v>
      </c>
      <c r="F189" s="250">
        <v>16000</v>
      </c>
      <c r="G189" s="251">
        <f t="shared" si="0"/>
        <v>0</v>
      </c>
      <c r="H189" s="252">
        <f t="shared" si="1"/>
        <v>0</v>
      </c>
      <c r="I189" s="252">
        <f t="shared" si="2"/>
        <v>0</v>
      </c>
      <c r="J189" s="252">
        <f t="shared" si="3"/>
        <v>1.6</v>
      </c>
      <c r="K189" s="185">
        <v>2290402</v>
      </c>
    </row>
    <row r="190" spans="1:11" s="170" customFormat="1" ht="18" customHeight="1">
      <c r="A190" s="192" t="s">
        <v>1710</v>
      </c>
      <c r="B190" s="250">
        <v>0</v>
      </c>
      <c r="C190" s="250"/>
      <c r="D190" s="250"/>
      <c r="E190" s="250">
        <v>0</v>
      </c>
      <c r="F190" s="250">
        <v>0</v>
      </c>
      <c r="G190" s="251">
        <f t="shared" si="0"/>
        <v>0</v>
      </c>
      <c r="H190" s="252">
        <f t="shared" si="1"/>
        <v>0</v>
      </c>
      <c r="I190" s="252">
        <f t="shared" si="2"/>
        <v>0</v>
      </c>
      <c r="J190" s="252">
        <f t="shared" si="3"/>
        <v>0</v>
      </c>
      <c r="K190" s="185">
        <v>2290403</v>
      </c>
    </row>
    <row r="191" spans="1:11" s="170" customFormat="1" ht="18" customHeight="1">
      <c r="A191" s="192" t="s">
        <v>1711</v>
      </c>
      <c r="B191" s="250">
        <v>0</v>
      </c>
      <c r="C191" s="250">
        <v>7</v>
      </c>
      <c r="D191" s="250"/>
      <c r="E191" s="250">
        <v>7</v>
      </c>
      <c r="F191" s="250">
        <v>10</v>
      </c>
      <c r="G191" s="251">
        <f t="shared" si="0"/>
        <v>0</v>
      </c>
      <c r="H191" s="252">
        <f t="shared" si="1"/>
        <v>1.4285714285714286</v>
      </c>
      <c r="I191" s="252">
        <f t="shared" si="2"/>
        <v>0</v>
      </c>
      <c r="J191" s="252">
        <f t="shared" si="3"/>
        <v>1.4285714285714286</v>
      </c>
      <c r="K191" s="185">
        <v>22908</v>
      </c>
    </row>
    <row r="192" spans="1:11" s="170" customFormat="1" ht="18" customHeight="1">
      <c r="A192" s="192" t="s">
        <v>1712</v>
      </c>
      <c r="B192" s="250">
        <v>0</v>
      </c>
      <c r="C192" s="250">
        <v>0</v>
      </c>
      <c r="D192" s="250"/>
      <c r="E192" s="250">
        <v>0</v>
      </c>
      <c r="F192" s="250">
        <v>0</v>
      </c>
      <c r="G192" s="251">
        <f t="shared" si="0"/>
        <v>0</v>
      </c>
      <c r="H192" s="252">
        <f t="shared" si="1"/>
        <v>0</v>
      </c>
      <c r="I192" s="252">
        <f t="shared" si="2"/>
        <v>0</v>
      </c>
      <c r="J192" s="252">
        <f t="shared" si="3"/>
        <v>0</v>
      </c>
      <c r="K192" s="185">
        <v>2290802</v>
      </c>
    </row>
    <row r="193" spans="1:11" s="170" customFormat="1" ht="18" customHeight="1">
      <c r="A193" s="192" t="s">
        <v>1713</v>
      </c>
      <c r="B193" s="250">
        <v>0</v>
      </c>
      <c r="C193" s="250">
        <v>0</v>
      </c>
      <c r="D193" s="250"/>
      <c r="E193" s="250">
        <v>0</v>
      </c>
      <c r="F193" s="250">
        <v>0</v>
      </c>
      <c r="G193" s="251">
        <f t="shared" si="0"/>
        <v>0</v>
      </c>
      <c r="H193" s="252">
        <f t="shared" si="1"/>
        <v>0</v>
      </c>
      <c r="I193" s="252">
        <f t="shared" si="2"/>
        <v>0</v>
      </c>
      <c r="J193" s="252">
        <f t="shared" si="3"/>
        <v>0</v>
      </c>
      <c r="K193" s="185">
        <v>2290803</v>
      </c>
    </row>
    <row r="194" spans="1:11" s="170" customFormat="1" ht="18" customHeight="1">
      <c r="A194" s="192" t="s">
        <v>1714</v>
      </c>
      <c r="B194" s="250">
        <v>0</v>
      </c>
      <c r="C194" s="250">
        <v>7</v>
      </c>
      <c r="D194" s="250"/>
      <c r="E194" s="250">
        <v>7</v>
      </c>
      <c r="F194" s="250">
        <v>10</v>
      </c>
      <c r="G194" s="251">
        <f t="shared" si="0"/>
        <v>0</v>
      </c>
      <c r="H194" s="252">
        <f t="shared" si="1"/>
        <v>1.4285714285714286</v>
      </c>
      <c r="I194" s="252">
        <f t="shared" si="2"/>
        <v>0</v>
      </c>
      <c r="J194" s="252">
        <f t="shared" si="3"/>
        <v>1.4285714285714286</v>
      </c>
      <c r="K194" s="185">
        <v>2290804</v>
      </c>
    </row>
    <row r="195" spans="1:11" s="170" customFormat="1" ht="18" customHeight="1">
      <c r="A195" s="192" t="s">
        <v>1715</v>
      </c>
      <c r="B195" s="250">
        <v>0</v>
      </c>
      <c r="C195" s="250">
        <v>0</v>
      </c>
      <c r="D195" s="250"/>
      <c r="E195" s="250">
        <v>0</v>
      </c>
      <c r="F195" s="250">
        <v>0</v>
      </c>
      <c r="G195" s="251">
        <f t="shared" si="0"/>
        <v>0</v>
      </c>
      <c r="H195" s="252">
        <f t="shared" si="1"/>
        <v>0</v>
      </c>
      <c r="I195" s="252">
        <f t="shared" si="2"/>
        <v>0</v>
      </c>
      <c r="J195" s="252">
        <f t="shared" si="3"/>
        <v>0</v>
      </c>
      <c r="K195" s="185">
        <v>2290805</v>
      </c>
    </row>
    <row r="196" spans="1:11" s="170" customFormat="1" ht="18" customHeight="1">
      <c r="A196" s="192" t="s">
        <v>1716</v>
      </c>
      <c r="B196" s="250">
        <v>0</v>
      </c>
      <c r="C196" s="250">
        <v>0</v>
      </c>
      <c r="D196" s="250"/>
      <c r="E196" s="250">
        <v>0</v>
      </c>
      <c r="F196" s="250">
        <v>0</v>
      </c>
      <c r="G196" s="251">
        <f t="shared" si="0"/>
        <v>0</v>
      </c>
      <c r="H196" s="252">
        <f t="shared" si="1"/>
        <v>0</v>
      </c>
      <c r="I196" s="252">
        <f t="shared" si="2"/>
        <v>0</v>
      </c>
      <c r="J196" s="252">
        <f t="shared" si="3"/>
        <v>0</v>
      </c>
      <c r="K196" s="185">
        <v>2290806</v>
      </c>
    </row>
    <row r="197" spans="1:11" s="170" customFormat="1" ht="18" customHeight="1">
      <c r="A197" s="192" t="s">
        <v>1717</v>
      </c>
      <c r="B197" s="250">
        <v>0</v>
      </c>
      <c r="C197" s="250">
        <v>0</v>
      </c>
      <c r="D197" s="250"/>
      <c r="E197" s="250">
        <v>0</v>
      </c>
      <c r="F197" s="250">
        <v>0</v>
      </c>
      <c r="G197" s="251">
        <f t="shared" si="0"/>
        <v>0</v>
      </c>
      <c r="H197" s="252">
        <f t="shared" si="1"/>
        <v>0</v>
      </c>
      <c r="I197" s="252">
        <f t="shared" si="2"/>
        <v>0</v>
      </c>
      <c r="J197" s="252">
        <f t="shared" si="3"/>
        <v>0</v>
      </c>
      <c r="K197" s="185">
        <v>2290807</v>
      </c>
    </row>
    <row r="198" spans="1:11" s="170" customFormat="1" ht="18" customHeight="1">
      <c r="A198" s="192" t="s">
        <v>1718</v>
      </c>
      <c r="B198" s="250">
        <v>0</v>
      </c>
      <c r="C198" s="250">
        <v>0</v>
      </c>
      <c r="D198" s="250"/>
      <c r="E198" s="250">
        <v>0</v>
      </c>
      <c r="F198" s="250">
        <v>0</v>
      </c>
      <c r="G198" s="251">
        <f t="shared" si="0"/>
        <v>0</v>
      </c>
      <c r="H198" s="252">
        <f t="shared" si="1"/>
        <v>0</v>
      </c>
      <c r="I198" s="252">
        <f t="shared" si="2"/>
        <v>0</v>
      </c>
      <c r="J198" s="252">
        <f t="shared" si="3"/>
        <v>0</v>
      </c>
      <c r="K198" s="185">
        <v>2290808</v>
      </c>
    </row>
    <row r="199" spans="1:11" s="170" customFormat="1" ht="18" customHeight="1">
      <c r="A199" s="192" t="s">
        <v>1719</v>
      </c>
      <c r="B199" s="250">
        <v>0</v>
      </c>
      <c r="C199" s="250">
        <v>0</v>
      </c>
      <c r="D199" s="250"/>
      <c r="E199" s="250">
        <v>0</v>
      </c>
      <c r="F199" s="250">
        <v>0</v>
      </c>
      <c r="G199" s="251">
        <f t="shared" si="0"/>
        <v>0</v>
      </c>
      <c r="H199" s="252">
        <f t="shared" si="1"/>
        <v>0</v>
      </c>
      <c r="I199" s="252">
        <f t="shared" si="2"/>
        <v>0</v>
      </c>
      <c r="J199" s="252">
        <f t="shared" si="3"/>
        <v>0</v>
      </c>
      <c r="K199" s="185">
        <v>2290899</v>
      </c>
    </row>
    <row r="200" spans="1:11" s="170" customFormat="1" ht="18" customHeight="1">
      <c r="A200" s="192" t="s">
        <v>1720</v>
      </c>
      <c r="B200" s="250">
        <v>0</v>
      </c>
      <c r="C200" s="250"/>
      <c r="D200" s="250"/>
      <c r="E200" s="250">
        <v>0</v>
      </c>
      <c r="F200" s="250">
        <v>0</v>
      </c>
      <c r="G200" s="251">
        <f t="shared" si="0"/>
        <v>0</v>
      </c>
      <c r="H200" s="252">
        <f t="shared" si="1"/>
        <v>0</v>
      </c>
      <c r="I200" s="252">
        <f t="shared" si="2"/>
        <v>0</v>
      </c>
      <c r="J200" s="252">
        <f t="shared" si="3"/>
        <v>0</v>
      </c>
      <c r="K200" s="185">
        <v>22909</v>
      </c>
    </row>
    <row r="201" spans="1:11" s="170" customFormat="1" ht="18" customHeight="1">
      <c r="A201" s="192" t="s">
        <v>1721</v>
      </c>
      <c r="B201" s="250">
        <v>0</v>
      </c>
      <c r="C201" s="250">
        <v>693</v>
      </c>
      <c r="D201" s="250"/>
      <c r="E201" s="250">
        <v>1325</v>
      </c>
      <c r="F201" s="250">
        <v>790</v>
      </c>
      <c r="G201" s="251">
        <f t="shared" si="0"/>
        <v>0</v>
      </c>
      <c r="H201" s="252">
        <f t="shared" si="1"/>
        <v>1.1399711399711401</v>
      </c>
      <c r="I201" s="252">
        <f t="shared" si="2"/>
        <v>0</v>
      </c>
      <c r="J201" s="252">
        <f t="shared" si="3"/>
        <v>0.5962264150943396</v>
      </c>
      <c r="K201" s="185">
        <v>22960</v>
      </c>
    </row>
    <row r="202" spans="1:11" s="170" customFormat="1" ht="18" customHeight="1">
      <c r="A202" s="192" t="s">
        <v>1722</v>
      </c>
      <c r="B202" s="250">
        <v>0</v>
      </c>
      <c r="C202" s="250">
        <v>16</v>
      </c>
      <c r="D202" s="250"/>
      <c r="E202" s="250">
        <v>0</v>
      </c>
      <c r="F202" s="250">
        <v>0</v>
      </c>
      <c r="G202" s="251">
        <f t="shared" si="0"/>
        <v>0</v>
      </c>
      <c r="H202" s="252">
        <f t="shared" si="1"/>
        <v>0</v>
      </c>
      <c r="I202" s="252">
        <f t="shared" si="2"/>
        <v>0</v>
      </c>
      <c r="J202" s="252">
        <f t="shared" si="3"/>
        <v>0</v>
      </c>
      <c r="K202" s="185">
        <v>2296001</v>
      </c>
    </row>
    <row r="203" spans="1:11" s="170" customFormat="1" ht="18" customHeight="1">
      <c r="A203" s="192" t="s">
        <v>1723</v>
      </c>
      <c r="B203" s="250">
        <v>0</v>
      </c>
      <c r="C203" s="250">
        <v>202</v>
      </c>
      <c r="D203" s="250"/>
      <c r="E203" s="250">
        <v>720</v>
      </c>
      <c r="F203" s="250">
        <v>437</v>
      </c>
      <c r="G203" s="251">
        <f t="shared" si="0"/>
        <v>0</v>
      </c>
      <c r="H203" s="252">
        <f t="shared" si="1"/>
        <v>2.1633663366336635</v>
      </c>
      <c r="I203" s="252">
        <f t="shared" si="2"/>
        <v>0</v>
      </c>
      <c r="J203" s="252">
        <f t="shared" si="3"/>
        <v>0.6069444444444444</v>
      </c>
      <c r="K203" s="185">
        <v>2296002</v>
      </c>
    </row>
    <row r="204" spans="1:11" s="170" customFormat="1" ht="18" customHeight="1">
      <c r="A204" s="192" t="s">
        <v>1724</v>
      </c>
      <c r="B204" s="250">
        <v>0</v>
      </c>
      <c r="C204" s="250">
        <v>14</v>
      </c>
      <c r="D204" s="250"/>
      <c r="E204" s="250">
        <v>203</v>
      </c>
      <c r="F204" s="250">
        <v>69</v>
      </c>
      <c r="G204" s="251">
        <f t="shared" si="0"/>
        <v>0</v>
      </c>
      <c r="H204" s="252">
        <f t="shared" si="1"/>
        <v>4.9285714285714288</v>
      </c>
      <c r="I204" s="252">
        <f t="shared" si="2"/>
        <v>0</v>
      </c>
      <c r="J204" s="252">
        <f t="shared" si="3"/>
        <v>0.33990147783251229</v>
      </c>
      <c r="K204" s="185">
        <v>2296003</v>
      </c>
    </row>
    <row r="205" spans="1:11" s="170" customFormat="1" ht="18" customHeight="1">
      <c r="A205" s="192" t="s">
        <v>1725</v>
      </c>
      <c r="B205" s="250">
        <v>0</v>
      </c>
      <c r="C205" s="250">
        <v>0</v>
      </c>
      <c r="D205" s="250"/>
      <c r="E205" s="250">
        <v>13</v>
      </c>
      <c r="F205" s="250">
        <v>14</v>
      </c>
      <c r="G205" s="251">
        <f t="shared" si="0"/>
        <v>0</v>
      </c>
      <c r="H205" s="252">
        <f t="shared" si="1"/>
        <v>0</v>
      </c>
      <c r="I205" s="252">
        <f t="shared" si="2"/>
        <v>0</v>
      </c>
      <c r="J205" s="252">
        <f t="shared" si="3"/>
        <v>1.0769230769230769</v>
      </c>
      <c r="K205" s="185">
        <v>2296004</v>
      </c>
    </row>
    <row r="206" spans="1:11" s="170" customFormat="1" ht="18" customHeight="1">
      <c r="A206" s="192" t="s">
        <v>1726</v>
      </c>
      <c r="B206" s="250">
        <v>0</v>
      </c>
      <c r="C206" s="250"/>
      <c r="D206" s="250"/>
      <c r="E206" s="250">
        <v>0</v>
      </c>
      <c r="F206" s="250">
        <v>0</v>
      </c>
      <c r="G206" s="251">
        <f t="shared" si="0"/>
        <v>0</v>
      </c>
      <c r="H206" s="252">
        <f t="shared" si="1"/>
        <v>0</v>
      </c>
      <c r="I206" s="252">
        <f t="shared" si="2"/>
        <v>0</v>
      </c>
      <c r="J206" s="252">
        <f t="shared" si="3"/>
        <v>0</v>
      </c>
      <c r="K206" s="185">
        <v>2296005</v>
      </c>
    </row>
    <row r="207" spans="1:11" s="170" customFormat="1" ht="18" customHeight="1">
      <c r="A207" s="192" t="s">
        <v>1727</v>
      </c>
      <c r="B207" s="250">
        <v>0</v>
      </c>
      <c r="C207" s="250">
        <v>43</v>
      </c>
      <c r="D207" s="250"/>
      <c r="E207" s="250">
        <v>57</v>
      </c>
      <c r="F207" s="250">
        <v>106</v>
      </c>
      <c r="G207" s="251">
        <f t="shared" si="0"/>
        <v>0</v>
      </c>
      <c r="H207" s="252">
        <f t="shared" si="1"/>
        <v>2.4651162790697674</v>
      </c>
      <c r="I207" s="252">
        <f t="shared" si="2"/>
        <v>0</v>
      </c>
      <c r="J207" s="252">
        <f t="shared" si="3"/>
        <v>1.8596491228070176</v>
      </c>
      <c r="K207" s="185">
        <v>2296006</v>
      </c>
    </row>
    <row r="208" spans="1:11" s="170" customFormat="1" ht="18" customHeight="1">
      <c r="A208" s="192" t="s">
        <v>1728</v>
      </c>
      <c r="B208" s="250">
        <v>0</v>
      </c>
      <c r="C208" s="250">
        <v>0</v>
      </c>
      <c r="D208" s="250"/>
      <c r="E208" s="250">
        <v>10</v>
      </c>
      <c r="F208" s="250">
        <v>0</v>
      </c>
      <c r="G208" s="251">
        <f t="shared" si="0"/>
        <v>0</v>
      </c>
      <c r="H208" s="252">
        <f t="shared" si="1"/>
        <v>0</v>
      </c>
      <c r="I208" s="252">
        <f t="shared" si="2"/>
        <v>0</v>
      </c>
      <c r="J208" s="252">
        <f t="shared" si="3"/>
        <v>0</v>
      </c>
      <c r="K208" s="185">
        <v>2296010</v>
      </c>
    </row>
    <row r="209" spans="1:11" s="170" customFormat="1" ht="18" customHeight="1">
      <c r="A209" s="192" t="s">
        <v>1729</v>
      </c>
      <c r="B209" s="250">
        <v>0</v>
      </c>
      <c r="C209" s="250">
        <v>0</v>
      </c>
      <c r="D209" s="250"/>
      <c r="E209" s="250">
        <v>0</v>
      </c>
      <c r="F209" s="250">
        <v>0</v>
      </c>
      <c r="G209" s="251">
        <f t="shared" si="0"/>
        <v>0</v>
      </c>
      <c r="H209" s="252">
        <f t="shared" si="1"/>
        <v>0</v>
      </c>
      <c r="I209" s="252">
        <f t="shared" si="2"/>
        <v>0</v>
      </c>
      <c r="J209" s="252">
        <f t="shared" si="3"/>
        <v>0</v>
      </c>
      <c r="K209" s="185">
        <v>2296011</v>
      </c>
    </row>
    <row r="210" spans="1:11" s="170" customFormat="1" ht="18" customHeight="1">
      <c r="A210" s="192" t="s">
        <v>1730</v>
      </c>
      <c r="B210" s="250">
        <v>0</v>
      </c>
      <c r="C210" s="250"/>
      <c r="D210" s="250"/>
      <c r="E210" s="250">
        <v>0</v>
      </c>
      <c r="F210" s="250">
        <v>0</v>
      </c>
      <c r="G210" s="251">
        <f t="shared" si="0"/>
        <v>0</v>
      </c>
      <c r="H210" s="252">
        <f t="shared" si="1"/>
        <v>0</v>
      </c>
      <c r="I210" s="252">
        <f t="shared" si="2"/>
        <v>0</v>
      </c>
      <c r="J210" s="252">
        <f t="shared" si="3"/>
        <v>0</v>
      </c>
      <c r="K210" s="185">
        <v>2296012</v>
      </c>
    </row>
    <row r="211" spans="1:11" s="170" customFormat="1" ht="18" customHeight="1">
      <c r="A211" s="192" t="s">
        <v>1731</v>
      </c>
      <c r="B211" s="250">
        <v>0</v>
      </c>
      <c r="C211" s="250">
        <v>77</v>
      </c>
      <c r="D211" s="250"/>
      <c r="E211" s="250">
        <v>77</v>
      </c>
      <c r="F211" s="250">
        <v>0</v>
      </c>
      <c r="G211" s="251">
        <f t="shared" si="0"/>
        <v>0</v>
      </c>
      <c r="H211" s="252">
        <f t="shared" si="1"/>
        <v>0</v>
      </c>
      <c r="I211" s="252">
        <f t="shared" si="2"/>
        <v>0</v>
      </c>
      <c r="J211" s="252">
        <f t="shared" si="3"/>
        <v>0</v>
      </c>
      <c r="K211" s="185">
        <v>2296013</v>
      </c>
    </row>
    <row r="212" spans="1:11" s="170" customFormat="1" ht="18" customHeight="1">
      <c r="A212" s="192" t="s">
        <v>1732</v>
      </c>
      <c r="B212" s="250">
        <v>0</v>
      </c>
      <c r="C212" s="250">
        <v>341</v>
      </c>
      <c r="D212" s="250"/>
      <c r="E212" s="250">
        <v>245</v>
      </c>
      <c r="F212" s="250">
        <v>164</v>
      </c>
      <c r="G212" s="251">
        <f t="shared" si="0"/>
        <v>0</v>
      </c>
      <c r="H212" s="252">
        <f t="shared" si="1"/>
        <v>0.48093841642228741</v>
      </c>
      <c r="I212" s="252">
        <f t="shared" si="2"/>
        <v>0</v>
      </c>
      <c r="J212" s="252">
        <f t="shared" si="3"/>
        <v>0.66938775510204085</v>
      </c>
      <c r="K212" s="185">
        <v>2296099</v>
      </c>
    </row>
    <row r="213" spans="1:11" s="170" customFormat="1" ht="18" customHeight="1">
      <c r="A213" s="192" t="s">
        <v>1733</v>
      </c>
      <c r="B213" s="250">
        <v>0</v>
      </c>
      <c r="C213" s="250">
        <v>10371</v>
      </c>
      <c r="D213" s="250"/>
      <c r="E213" s="250">
        <v>8421</v>
      </c>
      <c r="F213" s="250">
        <v>9122</v>
      </c>
      <c r="G213" s="251">
        <f t="shared" si="0"/>
        <v>0</v>
      </c>
      <c r="H213" s="252">
        <f t="shared" si="1"/>
        <v>0.87956802622697905</v>
      </c>
      <c r="I213" s="252">
        <f t="shared" si="2"/>
        <v>0</v>
      </c>
      <c r="J213" s="252">
        <f t="shared" si="3"/>
        <v>1.0832442702766891</v>
      </c>
      <c r="K213" s="185">
        <v>232</v>
      </c>
    </row>
    <row r="214" spans="1:11" s="170" customFormat="1" ht="18" customHeight="1">
      <c r="A214" s="192" t="s">
        <v>1734</v>
      </c>
      <c r="B214" s="250">
        <v>0</v>
      </c>
      <c r="C214" s="250">
        <v>0</v>
      </c>
      <c r="D214" s="250"/>
      <c r="E214" s="250">
        <v>8421</v>
      </c>
      <c r="F214" s="250">
        <v>9122</v>
      </c>
      <c r="G214" s="251">
        <f t="shared" si="0"/>
        <v>0</v>
      </c>
      <c r="H214" s="252">
        <f t="shared" si="1"/>
        <v>0</v>
      </c>
      <c r="I214" s="252">
        <f t="shared" si="2"/>
        <v>0</v>
      </c>
      <c r="J214" s="252">
        <f t="shared" si="3"/>
        <v>1.0832442702766891</v>
      </c>
      <c r="K214" s="185">
        <v>23204</v>
      </c>
    </row>
    <row r="215" spans="1:11" s="170" customFormat="1" ht="18" customHeight="1">
      <c r="A215" s="192" t="s">
        <v>1735</v>
      </c>
      <c r="B215" s="250">
        <v>0</v>
      </c>
      <c r="C215" s="250">
        <v>0</v>
      </c>
      <c r="D215" s="250"/>
      <c r="E215" s="250">
        <v>0</v>
      </c>
      <c r="F215" s="250">
        <v>0</v>
      </c>
      <c r="G215" s="251">
        <f t="shared" si="0"/>
        <v>0</v>
      </c>
      <c r="H215" s="252">
        <f t="shared" si="1"/>
        <v>0</v>
      </c>
      <c r="I215" s="252">
        <f t="shared" si="2"/>
        <v>0</v>
      </c>
      <c r="J215" s="252">
        <f t="shared" si="3"/>
        <v>0</v>
      </c>
      <c r="K215" s="185">
        <v>2320401</v>
      </c>
    </row>
    <row r="216" spans="1:11" s="170" customFormat="1" ht="18" customHeight="1">
      <c r="A216" s="192" t="s">
        <v>1736</v>
      </c>
      <c r="B216" s="250">
        <v>0</v>
      </c>
      <c r="C216" s="250">
        <v>1539</v>
      </c>
      <c r="D216" s="250"/>
      <c r="E216" s="250">
        <v>0</v>
      </c>
      <c r="F216" s="250">
        <v>0</v>
      </c>
      <c r="G216" s="251">
        <f t="shared" si="0"/>
        <v>0</v>
      </c>
      <c r="H216" s="252">
        <f t="shared" si="1"/>
        <v>0</v>
      </c>
      <c r="I216" s="252">
        <f t="shared" si="2"/>
        <v>0</v>
      </c>
      <c r="J216" s="252">
        <f t="shared" si="3"/>
        <v>0</v>
      </c>
      <c r="K216" s="185">
        <v>2320405</v>
      </c>
    </row>
    <row r="217" spans="1:11" s="170" customFormat="1" ht="18" customHeight="1">
      <c r="A217" s="192" t="s">
        <v>1737</v>
      </c>
      <c r="B217" s="250">
        <v>0</v>
      </c>
      <c r="C217" s="250">
        <v>0</v>
      </c>
      <c r="D217" s="250"/>
      <c r="E217" s="250">
        <v>1562</v>
      </c>
      <c r="F217" s="250">
        <v>1539</v>
      </c>
      <c r="G217" s="251">
        <f t="shared" si="0"/>
        <v>0</v>
      </c>
      <c r="H217" s="252">
        <f t="shared" si="1"/>
        <v>0</v>
      </c>
      <c r="I217" s="252">
        <f t="shared" si="2"/>
        <v>0</v>
      </c>
      <c r="J217" s="252">
        <f t="shared" si="3"/>
        <v>0.98527528809218945</v>
      </c>
      <c r="K217" s="185">
        <v>2320411</v>
      </c>
    </row>
    <row r="218" spans="1:11" s="170" customFormat="1" ht="18" customHeight="1">
      <c r="A218" s="192" t="s">
        <v>1738</v>
      </c>
      <c r="B218" s="250">
        <v>0</v>
      </c>
      <c r="C218" s="250">
        <v>0</v>
      </c>
      <c r="D218" s="250"/>
      <c r="E218" s="250">
        <v>0</v>
      </c>
      <c r="F218" s="250">
        <v>0</v>
      </c>
      <c r="G218" s="251">
        <f t="shared" si="0"/>
        <v>0</v>
      </c>
      <c r="H218" s="252">
        <f t="shared" si="1"/>
        <v>0</v>
      </c>
      <c r="I218" s="252">
        <f t="shared" si="2"/>
        <v>0</v>
      </c>
      <c r="J218" s="252">
        <f t="shared" si="3"/>
        <v>0</v>
      </c>
      <c r="K218" s="185">
        <v>2320413</v>
      </c>
    </row>
    <row r="219" spans="1:11" s="170" customFormat="1" ht="18" customHeight="1">
      <c r="A219" s="192" t="s">
        <v>1739</v>
      </c>
      <c r="B219" s="250">
        <v>0</v>
      </c>
      <c r="C219" s="250">
        <v>0</v>
      </c>
      <c r="D219" s="250"/>
      <c r="E219" s="250">
        <v>0</v>
      </c>
      <c r="F219" s="250">
        <v>0</v>
      </c>
      <c r="G219" s="251">
        <f t="shared" si="0"/>
        <v>0</v>
      </c>
      <c r="H219" s="252">
        <f t="shared" si="1"/>
        <v>0</v>
      </c>
      <c r="I219" s="252">
        <f t="shared" si="2"/>
        <v>0</v>
      </c>
      <c r="J219" s="252">
        <f t="shared" si="3"/>
        <v>0</v>
      </c>
      <c r="K219" s="185">
        <v>2320414</v>
      </c>
    </row>
    <row r="220" spans="1:11" s="170" customFormat="1" ht="18" customHeight="1">
      <c r="A220" s="192" t="s">
        <v>1740</v>
      </c>
      <c r="B220" s="250">
        <v>0</v>
      </c>
      <c r="C220" s="250">
        <v>0</v>
      </c>
      <c r="D220" s="250"/>
      <c r="E220" s="250">
        <v>0</v>
      </c>
      <c r="F220" s="250">
        <v>0</v>
      </c>
      <c r="G220" s="251">
        <f t="shared" si="0"/>
        <v>0</v>
      </c>
      <c r="H220" s="252">
        <f t="shared" si="1"/>
        <v>0</v>
      </c>
      <c r="I220" s="252">
        <f t="shared" si="2"/>
        <v>0</v>
      </c>
      <c r="J220" s="252">
        <f t="shared" si="3"/>
        <v>0</v>
      </c>
      <c r="K220" s="185">
        <v>2320416</v>
      </c>
    </row>
    <row r="221" spans="1:11" s="170" customFormat="1" ht="18" customHeight="1">
      <c r="A221" s="192" t="s">
        <v>1741</v>
      </c>
      <c r="B221" s="250">
        <v>0</v>
      </c>
      <c r="C221" s="250">
        <v>0</v>
      </c>
      <c r="D221" s="250"/>
      <c r="E221" s="250">
        <v>0</v>
      </c>
      <c r="F221" s="250">
        <v>0</v>
      </c>
      <c r="G221" s="251">
        <f t="shared" si="0"/>
        <v>0</v>
      </c>
      <c r="H221" s="252">
        <f t="shared" si="1"/>
        <v>0</v>
      </c>
      <c r="I221" s="252">
        <f t="shared" si="2"/>
        <v>0</v>
      </c>
      <c r="J221" s="252">
        <f t="shared" si="3"/>
        <v>0</v>
      </c>
      <c r="K221" s="185">
        <v>2320417</v>
      </c>
    </row>
    <row r="222" spans="1:11" s="170" customFormat="1" ht="18" customHeight="1">
      <c r="A222" s="192" t="s">
        <v>1742</v>
      </c>
      <c r="B222" s="250">
        <v>0</v>
      </c>
      <c r="C222" s="250">
        <v>0</v>
      </c>
      <c r="D222" s="250"/>
      <c r="E222" s="250">
        <v>0</v>
      </c>
      <c r="F222" s="250">
        <v>0</v>
      </c>
      <c r="G222" s="251">
        <f t="shared" si="0"/>
        <v>0</v>
      </c>
      <c r="H222" s="252">
        <f t="shared" si="1"/>
        <v>0</v>
      </c>
      <c r="I222" s="252">
        <f t="shared" si="2"/>
        <v>0</v>
      </c>
      <c r="J222" s="252">
        <f t="shared" si="3"/>
        <v>0</v>
      </c>
      <c r="K222" s="185">
        <v>2320418</v>
      </c>
    </row>
    <row r="223" spans="1:11" s="170" customFormat="1" ht="18" customHeight="1">
      <c r="A223" s="192" t="s">
        <v>1743</v>
      </c>
      <c r="B223" s="250">
        <v>0</v>
      </c>
      <c r="C223" s="250">
        <v>0</v>
      </c>
      <c r="D223" s="250"/>
      <c r="E223" s="250">
        <v>0</v>
      </c>
      <c r="F223" s="250">
        <v>0</v>
      </c>
      <c r="G223" s="251">
        <f t="shared" si="0"/>
        <v>0</v>
      </c>
      <c r="H223" s="252">
        <f t="shared" si="1"/>
        <v>0</v>
      </c>
      <c r="I223" s="252">
        <f t="shared" si="2"/>
        <v>0</v>
      </c>
      <c r="J223" s="252">
        <f t="shared" si="3"/>
        <v>0</v>
      </c>
      <c r="K223" s="185">
        <v>2320419</v>
      </c>
    </row>
    <row r="224" spans="1:11" s="170" customFormat="1" ht="18" customHeight="1">
      <c r="A224" s="192" t="s">
        <v>1744</v>
      </c>
      <c r="B224" s="250">
        <v>0</v>
      </c>
      <c r="C224" s="250">
        <v>780</v>
      </c>
      <c r="D224" s="250"/>
      <c r="E224" s="250">
        <v>0</v>
      </c>
      <c r="F224" s="250">
        <v>0</v>
      </c>
      <c r="G224" s="251">
        <f t="shared" si="0"/>
        <v>0</v>
      </c>
      <c r="H224" s="252">
        <f t="shared" si="1"/>
        <v>0</v>
      </c>
      <c r="I224" s="252">
        <f t="shared" si="2"/>
        <v>0</v>
      </c>
      <c r="J224" s="252">
        <f t="shared" si="3"/>
        <v>0</v>
      </c>
      <c r="K224" s="185">
        <v>2320420</v>
      </c>
    </row>
    <row r="225" spans="1:11" s="170" customFormat="1" ht="18" customHeight="1">
      <c r="A225" s="192" t="s">
        <v>1745</v>
      </c>
      <c r="B225" s="250">
        <v>0</v>
      </c>
      <c r="C225" s="250">
        <v>0</v>
      </c>
      <c r="D225" s="250"/>
      <c r="E225" s="250">
        <v>780</v>
      </c>
      <c r="F225" s="250">
        <v>781</v>
      </c>
      <c r="G225" s="251">
        <f t="shared" si="0"/>
        <v>0</v>
      </c>
      <c r="H225" s="252">
        <f t="shared" si="1"/>
        <v>0</v>
      </c>
      <c r="I225" s="252">
        <f t="shared" si="2"/>
        <v>0</v>
      </c>
      <c r="J225" s="252">
        <f t="shared" si="3"/>
        <v>1.0012820512820513</v>
      </c>
      <c r="K225" s="185">
        <v>2320431</v>
      </c>
    </row>
    <row r="226" spans="1:11" s="170" customFormat="1" ht="18" customHeight="1">
      <c r="A226" s="192" t="s">
        <v>1746</v>
      </c>
      <c r="B226" s="250">
        <v>0</v>
      </c>
      <c r="C226" s="250"/>
      <c r="D226" s="250"/>
      <c r="E226" s="250">
        <v>0</v>
      </c>
      <c r="F226" s="250">
        <v>0</v>
      </c>
      <c r="G226" s="251">
        <f t="shared" si="0"/>
        <v>0</v>
      </c>
      <c r="H226" s="252">
        <f t="shared" si="1"/>
        <v>0</v>
      </c>
      <c r="I226" s="252">
        <f t="shared" si="2"/>
        <v>0</v>
      </c>
      <c r="J226" s="252">
        <f t="shared" si="3"/>
        <v>0</v>
      </c>
      <c r="K226" s="185">
        <v>2320432</v>
      </c>
    </row>
    <row r="227" spans="1:11" s="170" customFormat="1" ht="18" customHeight="1">
      <c r="A227" s="192" t="s">
        <v>1747</v>
      </c>
      <c r="B227" s="250">
        <v>0</v>
      </c>
      <c r="C227" s="250">
        <v>1560</v>
      </c>
      <c r="D227" s="250"/>
      <c r="E227" s="250">
        <v>1560</v>
      </c>
      <c r="F227" s="250">
        <v>1560</v>
      </c>
      <c r="G227" s="251">
        <f t="shared" si="0"/>
        <v>0</v>
      </c>
      <c r="H227" s="252">
        <f t="shared" si="1"/>
        <v>1</v>
      </c>
      <c r="I227" s="252">
        <f t="shared" si="2"/>
        <v>0</v>
      </c>
      <c r="J227" s="252">
        <f t="shared" si="3"/>
        <v>1</v>
      </c>
      <c r="K227" s="185">
        <v>2320433</v>
      </c>
    </row>
    <row r="228" spans="1:11" s="170" customFormat="1" ht="18" customHeight="1">
      <c r="A228" s="192" t="s">
        <v>1748</v>
      </c>
      <c r="B228" s="250">
        <v>0</v>
      </c>
      <c r="C228" s="250">
        <v>5146</v>
      </c>
      <c r="D228" s="250"/>
      <c r="E228" s="250">
        <v>4519</v>
      </c>
      <c r="F228" s="250">
        <v>5242</v>
      </c>
      <c r="G228" s="251">
        <f t="shared" si="0"/>
        <v>0</v>
      </c>
      <c r="H228" s="252">
        <f t="shared" si="1"/>
        <v>1.0186552662261952</v>
      </c>
      <c r="I228" s="252">
        <f t="shared" si="2"/>
        <v>0</v>
      </c>
      <c r="J228" s="252">
        <f t="shared" si="3"/>
        <v>1.1599911484841778</v>
      </c>
      <c r="K228" s="185">
        <v>2320498</v>
      </c>
    </row>
    <row r="229" spans="1:11" s="170" customFormat="1" ht="18" customHeight="1">
      <c r="A229" s="192" t="s">
        <v>1749</v>
      </c>
      <c r="B229" s="250">
        <v>0</v>
      </c>
      <c r="C229" s="250">
        <v>1346</v>
      </c>
      <c r="D229" s="250"/>
      <c r="E229" s="250">
        <v>0</v>
      </c>
      <c r="F229" s="250">
        <v>0</v>
      </c>
      <c r="G229" s="251">
        <f t="shared" si="0"/>
        <v>0</v>
      </c>
      <c r="H229" s="252">
        <f t="shared" si="1"/>
        <v>0</v>
      </c>
      <c r="I229" s="252">
        <f t="shared" si="2"/>
        <v>0</v>
      </c>
      <c r="J229" s="252">
        <f t="shared" si="3"/>
        <v>0</v>
      </c>
      <c r="K229" s="185">
        <v>2320499</v>
      </c>
    </row>
    <row r="230" spans="1:11" s="170" customFormat="1" ht="18" customHeight="1">
      <c r="A230" s="192" t="s">
        <v>1750</v>
      </c>
      <c r="B230" s="250">
        <v>0</v>
      </c>
      <c r="C230" s="250">
        <v>52</v>
      </c>
      <c r="D230" s="250"/>
      <c r="E230" s="250">
        <v>14</v>
      </c>
      <c r="F230" s="250">
        <v>34</v>
      </c>
      <c r="G230" s="251">
        <f t="shared" si="0"/>
        <v>0</v>
      </c>
      <c r="H230" s="252">
        <f t="shared" si="1"/>
        <v>0.65384615384615385</v>
      </c>
      <c r="I230" s="252">
        <f t="shared" si="2"/>
        <v>0</v>
      </c>
      <c r="J230" s="252">
        <f t="shared" si="3"/>
        <v>2.4285714285714284</v>
      </c>
      <c r="K230" s="185">
        <v>233</v>
      </c>
    </row>
    <row r="231" spans="1:11" s="170" customFormat="1" ht="18" customHeight="1">
      <c r="A231" s="192" t="s">
        <v>1751</v>
      </c>
      <c r="B231" s="250">
        <v>0</v>
      </c>
      <c r="C231" s="250">
        <v>0</v>
      </c>
      <c r="D231" s="250"/>
      <c r="E231" s="250">
        <v>14</v>
      </c>
      <c r="F231" s="250">
        <v>34</v>
      </c>
      <c r="G231" s="251">
        <f t="shared" si="0"/>
        <v>0</v>
      </c>
      <c r="H231" s="252">
        <f t="shared" si="1"/>
        <v>0</v>
      </c>
      <c r="I231" s="252">
        <f t="shared" si="2"/>
        <v>0</v>
      </c>
      <c r="J231" s="252">
        <f t="shared" si="3"/>
        <v>2.4285714285714284</v>
      </c>
      <c r="K231" s="185">
        <v>23304</v>
      </c>
    </row>
    <row r="232" spans="1:11" s="170" customFormat="1" ht="18" customHeight="1">
      <c r="A232" s="192" t="s">
        <v>1752</v>
      </c>
      <c r="B232" s="250">
        <v>0</v>
      </c>
      <c r="C232" s="250">
        <v>0</v>
      </c>
      <c r="D232" s="250"/>
      <c r="E232" s="250">
        <v>0</v>
      </c>
      <c r="F232" s="250">
        <v>0</v>
      </c>
      <c r="G232" s="251">
        <f t="shared" si="0"/>
        <v>0</v>
      </c>
      <c r="H232" s="252">
        <f t="shared" si="1"/>
        <v>0</v>
      </c>
      <c r="I232" s="252">
        <f t="shared" si="2"/>
        <v>0</v>
      </c>
      <c r="J232" s="252">
        <f t="shared" si="3"/>
        <v>0</v>
      </c>
      <c r="K232" s="185">
        <v>2330401</v>
      </c>
    </row>
    <row r="233" spans="1:11" s="170" customFormat="1" ht="18" customHeight="1">
      <c r="A233" s="192" t="s">
        <v>1753</v>
      </c>
      <c r="B233" s="250">
        <v>0</v>
      </c>
      <c r="C233" s="250"/>
      <c r="D233" s="250"/>
      <c r="E233" s="250">
        <v>0</v>
      </c>
      <c r="F233" s="250">
        <v>0</v>
      </c>
      <c r="G233" s="251">
        <f t="shared" si="0"/>
        <v>0</v>
      </c>
      <c r="H233" s="252">
        <f t="shared" si="1"/>
        <v>0</v>
      </c>
      <c r="I233" s="252">
        <f t="shared" si="2"/>
        <v>0</v>
      </c>
      <c r="J233" s="252">
        <f t="shared" si="3"/>
        <v>0</v>
      </c>
      <c r="K233" s="185">
        <v>2330405</v>
      </c>
    </row>
    <row r="234" spans="1:11" s="170" customFormat="1" ht="18" customHeight="1">
      <c r="A234" s="192" t="s">
        <v>1754</v>
      </c>
      <c r="B234" s="250">
        <v>0</v>
      </c>
      <c r="C234" s="250">
        <v>1</v>
      </c>
      <c r="D234" s="250"/>
      <c r="E234" s="250">
        <v>3</v>
      </c>
      <c r="F234" s="250">
        <v>0</v>
      </c>
      <c r="G234" s="251">
        <f t="shared" si="0"/>
        <v>0</v>
      </c>
      <c r="H234" s="252">
        <f t="shared" si="1"/>
        <v>0</v>
      </c>
      <c r="I234" s="252">
        <f t="shared" si="2"/>
        <v>0</v>
      </c>
      <c r="J234" s="252">
        <f t="shared" si="3"/>
        <v>0</v>
      </c>
      <c r="K234" s="185">
        <v>2330411</v>
      </c>
    </row>
    <row r="235" spans="1:11" s="170" customFormat="1" ht="18" customHeight="1">
      <c r="A235" s="192" t="s">
        <v>1755</v>
      </c>
      <c r="B235" s="250">
        <v>0</v>
      </c>
      <c r="C235" s="250"/>
      <c r="D235" s="250"/>
      <c r="E235" s="250">
        <v>0</v>
      </c>
      <c r="F235" s="250">
        <v>0</v>
      </c>
      <c r="G235" s="251">
        <f t="shared" si="0"/>
        <v>0</v>
      </c>
      <c r="H235" s="252">
        <f t="shared" si="1"/>
        <v>0</v>
      </c>
      <c r="I235" s="252">
        <f t="shared" si="2"/>
        <v>0</v>
      </c>
      <c r="J235" s="252">
        <f t="shared" si="3"/>
        <v>0</v>
      </c>
      <c r="K235" s="185">
        <v>2330413</v>
      </c>
    </row>
    <row r="236" spans="1:11" s="170" customFormat="1" ht="18" customHeight="1">
      <c r="A236" s="192" t="s">
        <v>1756</v>
      </c>
      <c r="B236" s="250">
        <v>0</v>
      </c>
      <c r="C236" s="250"/>
      <c r="D236" s="250"/>
      <c r="E236" s="250">
        <v>0</v>
      </c>
      <c r="F236" s="250">
        <v>0</v>
      </c>
      <c r="G236" s="251">
        <f t="shared" si="0"/>
        <v>0</v>
      </c>
      <c r="H236" s="252">
        <f t="shared" si="1"/>
        <v>0</v>
      </c>
      <c r="I236" s="252">
        <f t="shared" si="2"/>
        <v>0</v>
      </c>
      <c r="J236" s="252">
        <f t="shared" si="3"/>
        <v>0</v>
      </c>
      <c r="K236" s="185">
        <v>2330414</v>
      </c>
    </row>
    <row r="237" spans="1:11" s="170" customFormat="1" ht="18" customHeight="1">
      <c r="A237" s="192" t="s">
        <v>1757</v>
      </c>
      <c r="B237" s="250">
        <v>0</v>
      </c>
      <c r="C237" s="250"/>
      <c r="D237" s="250"/>
      <c r="E237" s="250">
        <v>0</v>
      </c>
      <c r="F237" s="250">
        <v>0</v>
      </c>
      <c r="G237" s="251">
        <f t="shared" si="0"/>
        <v>0</v>
      </c>
      <c r="H237" s="252">
        <f t="shared" si="1"/>
        <v>0</v>
      </c>
      <c r="I237" s="252">
        <f t="shared" si="2"/>
        <v>0</v>
      </c>
      <c r="J237" s="252">
        <f t="shared" si="3"/>
        <v>0</v>
      </c>
      <c r="K237" s="185">
        <v>2330416</v>
      </c>
    </row>
    <row r="238" spans="1:11" s="170" customFormat="1" ht="18" customHeight="1">
      <c r="A238" s="192" t="s">
        <v>1758</v>
      </c>
      <c r="B238" s="250">
        <v>0</v>
      </c>
      <c r="C238" s="250"/>
      <c r="D238" s="250"/>
      <c r="E238" s="250">
        <v>0</v>
      </c>
      <c r="F238" s="250">
        <v>0</v>
      </c>
      <c r="G238" s="251">
        <f t="shared" si="0"/>
        <v>0</v>
      </c>
      <c r="H238" s="252">
        <f t="shared" si="1"/>
        <v>0</v>
      </c>
      <c r="I238" s="252">
        <f t="shared" si="2"/>
        <v>0</v>
      </c>
      <c r="J238" s="252">
        <f t="shared" si="3"/>
        <v>0</v>
      </c>
      <c r="K238" s="185">
        <v>2330417</v>
      </c>
    </row>
    <row r="239" spans="1:11" s="170" customFormat="1" ht="18" customHeight="1">
      <c r="A239" s="192" t="s">
        <v>1759</v>
      </c>
      <c r="B239" s="250">
        <v>0</v>
      </c>
      <c r="C239" s="250"/>
      <c r="D239" s="250"/>
      <c r="E239" s="250">
        <v>0</v>
      </c>
      <c r="F239" s="250">
        <v>0</v>
      </c>
      <c r="G239" s="251">
        <f t="shared" si="0"/>
        <v>0</v>
      </c>
      <c r="H239" s="252">
        <f t="shared" si="1"/>
        <v>0</v>
      </c>
      <c r="I239" s="252">
        <f t="shared" si="2"/>
        <v>0</v>
      </c>
      <c r="J239" s="252">
        <f t="shared" si="3"/>
        <v>0</v>
      </c>
      <c r="K239" s="185">
        <v>2330418</v>
      </c>
    </row>
    <row r="240" spans="1:11" s="170" customFormat="1" ht="18" customHeight="1">
      <c r="A240" s="192" t="s">
        <v>1760</v>
      </c>
      <c r="B240" s="250">
        <v>0</v>
      </c>
      <c r="C240" s="250"/>
      <c r="D240" s="250"/>
      <c r="E240" s="250">
        <v>0</v>
      </c>
      <c r="F240" s="250">
        <v>0</v>
      </c>
      <c r="G240" s="251">
        <f t="shared" si="0"/>
        <v>0</v>
      </c>
      <c r="H240" s="252">
        <f t="shared" si="1"/>
        <v>0</v>
      </c>
      <c r="I240" s="252">
        <f t="shared" si="2"/>
        <v>0</v>
      </c>
      <c r="J240" s="252">
        <f t="shared" si="3"/>
        <v>0</v>
      </c>
      <c r="K240" s="185">
        <v>2330419</v>
      </c>
    </row>
    <row r="241" spans="1:11" s="170" customFormat="1" ht="18" customHeight="1">
      <c r="A241" s="192" t="s">
        <v>1761</v>
      </c>
      <c r="B241" s="250">
        <v>0</v>
      </c>
      <c r="C241" s="250"/>
      <c r="D241" s="250"/>
      <c r="E241" s="250">
        <v>0</v>
      </c>
      <c r="F241" s="250">
        <v>0</v>
      </c>
      <c r="G241" s="251">
        <f t="shared" si="0"/>
        <v>0</v>
      </c>
      <c r="H241" s="252">
        <f t="shared" si="1"/>
        <v>0</v>
      </c>
      <c r="I241" s="252">
        <f t="shared" si="2"/>
        <v>0</v>
      </c>
      <c r="J241" s="252">
        <f t="shared" si="3"/>
        <v>0</v>
      </c>
      <c r="K241" s="185">
        <v>2330420</v>
      </c>
    </row>
    <row r="242" spans="1:11" s="170" customFormat="1" ht="18" customHeight="1">
      <c r="A242" s="192" t="s">
        <v>1762</v>
      </c>
      <c r="B242" s="250">
        <v>0</v>
      </c>
      <c r="C242" s="250">
        <v>1</v>
      </c>
      <c r="D242" s="250"/>
      <c r="E242" s="250">
        <v>0</v>
      </c>
      <c r="F242" s="250">
        <v>18</v>
      </c>
      <c r="G242" s="251">
        <f t="shared" si="0"/>
        <v>0</v>
      </c>
      <c r="H242" s="252">
        <f t="shared" si="1"/>
        <v>18</v>
      </c>
      <c r="I242" s="252">
        <f t="shared" si="2"/>
        <v>0</v>
      </c>
      <c r="J242" s="252">
        <f t="shared" si="3"/>
        <v>0</v>
      </c>
      <c r="K242" s="185">
        <v>2330431</v>
      </c>
    </row>
    <row r="243" spans="1:11" s="170" customFormat="1" ht="18" customHeight="1">
      <c r="A243" s="192" t="s">
        <v>1763</v>
      </c>
      <c r="B243" s="250">
        <v>0</v>
      </c>
      <c r="C243" s="250"/>
      <c r="D243" s="250"/>
      <c r="E243" s="250">
        <v>0</v>
      </c>
      <c r="F243" s="250">
        <v>0</v>
      </c>
      <c r="G243" s="251">
        <f t="shared" si="0"/>
        <v>0</v>
      </c>
      <c r="H243" s="252">
        <f t="shared" si="1"/>
        <v>0</v>
      </c>
      <c r="I243" s="252">
        <f t="shared" si="2"/>
        <v>0</v>
      </c>
      <c r="J243" s="252">
        <f t="shared" si="3"/>
        <v>0</v>
      </c>
      <c r="K243" s="185">
        <v>2330432</v>
      </c>
    </row>
    <row r="244" spans="1:11" s="170" customFormat="1" ht="18" customHeight="1">
      <c r="A244" s="192" t="s">
        <v>1764</v>
      </c>
      <c r="B244" s="250">
        <v>0</v>
      </c>
      <c r="C244" s="250"/>
      <c r="D244" s="250"/>
      <c r="E244" s="250">
        <v>0</v>
      </c>
      <c r="F244" s="250">
        <v>0</v>
      </c>
      <c r="G244" s="251">
        <f t="shared" si="0"/>
        <v>0</v>
      </c>
      <c r="H244" s="252">
        <f t="shared" si="1"/>
        <v>0</v>
      </c>
      <c r="I244" s="252">
        <f t="shared" si="2"/>
        <v>0</v>
      </c>
      <c r="J244" s="252">
        <f t="shared" si="3"/>
        <v>0</v>
      </c>
      <c r="K244" s="185">
        <v>2330433</v>
      </c>
    </row>
    <row r="245" spans="1:11" s="170" customFormat="1" ht="18" customHeight="1">
      <c r="A245" s="192" t="s">
        <v>1765</v>
      </c>
      <c r="B245" s="250">
        <v>0</v>
      </c>
      <c r="C245" s="250">
        <v>50</v>
      </c>
      <c r="D245" s="250"/>
      <c r="E245" s="250">
        <v>11</v>
      </c>
      <c r="F245" s="250">
        <v>16</v>
      </c>
      <c r="G245" s="251">
        <f t="shared" si="0"/>
        <v>0</v>
      </c>
      <c r="H245" s="252">
        <f t="shared" si="1"/>
        <v>0.32</v>
      </c>
      <c r="I245" s="252">
        <f t="shared" si="2"/>
        <v>0</v>
      </c>
      <c r="J245" s="252">
        <f t="shared" si="3"/>
        <v>1.4545454545454546</v>
      </c>
      <c r="K245" s="185">
        <v>2330498</v>
      </c>
    </row>
    <row r="246" spans="1:11" s="170" customFormat="1" ht="18" customHeight="1">
      <c r="A246" s="192" t="s">
        <v>1766</v>
      </c>
      <c r="B246" s="250">
        <v>0</v>
      </c>
      <c r="C246" s="250"/>
      <c r="D246" s="250"/>
      <c r="E246" s="250">
        <v>0</v>
      </c>
      <c r="F246" s="250">
        <v>0</v>
      </c>
      <c r="G246" s="251">
        <f t="shared" si="0"/>
        <v>0</v>
      </c>
      <c r="H246" s="252">
        <f t="shared" si="1"/>
        <v>0</v>
      </c>
      <c r="I246" s="252">
        <f t="shared" si="2"/>
        <v>0</v>
      </c>
      <c r="J246" s="252">
        <f t="shared" si="3"/>
        <v>0</v>
      </c>
      <c r="K246" s="185">
        <v>2330499</v>
      </c>
    </row>
    <row r="247" spans="1:11" s="170" customFormat="1" ht="18" customHeight="1">
      <c r="A247" s="191" t="s">
        <v>1767</v>
      </c>
      <c r="B247" s="250">
        <v>0</v>
      </c>
      <c r="C247" s="250"/>
      <c r="D247" s="250"/>
      <c r="E247" s="250">
        <v>0</v>
      </c>
      <c r="F247" s="250">
        <v>0</v>
      </c>
      <c r="G247" s="251">
        <f t="shared" si="0"/>
        <v>0</v>
      </c>
      <c r="H247" s="252">
        <f t="shared" si="1"/>
        <v>0</v>
      </c>
      <c r="I247" s="252">
        <f t="shared" si="2"/>
        <v>0</v>
      </c>
      <c r="J247" s="252">
        <f t="shared" si="3"/>
        <v>0</v>
      </c>
      <c r="K247" s="185">
        <v>234</v>
      </c>
    </row>
    <row r="248" spans="1:11" s="170" customFormat="1" ht="18" customHeight="1">
      <c r="A248" s="191" t="s">
        <v>1768</v>
      </c>
      <c r="B248" s="250">
        <v>0</v>
      </c>
      <c r="C248" s="250"/>
      <c r="D248" s="250"/>
      <c r="E248" s="250">
        <v>0</v>
      </c>
      <c r="F248" s="250">
        <v>0</v>
      </c>
      <c r="G248" s="251">
        <f t="shared" si="0"/>
        <v>0</v>
      </c>
      <c r="H248" s="252">
        <f t="shared" si="1"/>
        <v>0</v>
      </c>
      <c r="I248" s="252">
        <f t="shared" si="2"/>
        <v>0</v>
      </c>
      <c r="J248" s="252">
        <f t="shared" si="3"/>
        <v>0</v>
      </c>
      <c r="K248" s="185">
        <v>23401</v>
      </c>
    </row>
    <row r="249" spans="1:11" s="170" customFormat="1" ht="18" customHeight="1">
      <c r="A249" s="191" t="s">
        <v>1769</v>
      </c>
      <c r="B249" s="250">
        <v>0</v>
      </c>
      <c r="C249" s="250"/>
      <c r="D249" s="250"/>
      <c r="E249" s="250">
        <v>0</v>
      </c>
      <c r="F249" s="250">
        <v>0</v>
      </c>
      <c r="G249" s="251">
        <f t="shared" si="0"/>
        <v>0</v>
      </c>
      <c r="H249" s="252">
        <f t="shared" si="1"/>
        <v>0</v>
      </c>
      <c r="I249" s="252">
        <f t="shared" si="2"/>
        <v>0</v>
      </c>
      <c r="J249" s="252">
        <f t="shared" si="3"/>
        <v>0</v>
      </c>
      <c r="K249" s="185">
        <v>2340101</v>
      </c>
    </row>
    <row r="250" spans="1:11" s="170" customFormat="1" ht="18" customHeight="1">
      <c r="A250" s="191" t="s">
        <v>1770</v>
      </c>
      <c r="B250" s="250">
        <v>0</v>
      </c>
      <c r="C250" s="250"/>
      <c r="D250" s="250"/>
      <c r="E250" s="250">
        <v>0</v>
      </c>
      <c r="F250" s="250">
        <v>0</v>
      </c>
      <c r="G250" s="251">
        <f t="shared" si="0"/>
        <v>0</v>
      </c>
      <c r="H250" s="252">
        <f t="shared" si="1"/>
        <v>0</v>
      </c>
      <c r="I250" s="252">
        <f t="shared" si="2"/>
        <v>0</v>
      </c>
      <c r="J250" s="252">
        <f t="shared" si="3"/>
        <v>0</v>
      </c>
      <c r="K250" s="185">
        <v>2340102</v>
      </c>
    </row>
    <row r="251" spans="1:11" s="170" customFormat="1" ht="18" customHeight="1">
      <c r="A251" s="191" t="s">
        <v>1771</v>
      </c>
      <c r="B251" s="250">
        <v>0</v>
      </c>
      <c r="C251" s="250"/>
      <c r="D251" s="250"/>
      <c r="E251" s="250">
        <v>0</v>
      </c>
      <c r="F251" s="250">
        <v>0</v>
      </c>
      <c r="G251" s="251">
        <f t="shared" si="0"/>
        <v>0</v>
      </c>
      <c r="H251" s="252">
        <f t="shared" si="1"/>
        <v>0</v>
      </c>
      <c r="I251" s="252">
        <f t="shared" si="2"/>
        <v>0</v>
      </c>
      <c r="J251" s="252">
        <f t="shared" si="3"/>
        <v>0</v>
      </c>
      <c r="K251" s="185">
        <v>2340103</v>
      </c>
    </row>
    <row r="252" spans="1:11" s="170" customFormat="1" ht="18" customHeight="1">
      <c r="A252" s="191" t="s">
        <v>1772</v>
      </c>
      <c r="B252" s="250">
        <v>0</v>
      </c>
      <c r="C252" s="250"/>
      <c r="D252" s="250"/>
      <c r="E252" s="250">
        <v>0</v>
      </c>
      <c r="F252" s="250">
        <v>0</v>
      </c>
      <c r="G252" s="251">
        <f t="shared" si="0"/>
        <v>0</v>
      </c>
      <c r="H252" s="252">
        <f t="shared" si="1"/>
        <v>0</v>
      </c>
      <c r="I252" s="252">
        <f t="shared" si="2"/>
        <v>0</v>
      </c>
      <c r="J252" s="252">
        <f t="shared" si="3"/>
        <v>0</v>
      </c>
      <c r="K252" s="185">
        <v>2340104</v>
      </c>
    </row>
    <row r="253" spans="1:11" s="170" customFormat="1" ht="18" customHeight="1">
      <c r="A253" s="191" t="s">
        <v>1773</v>
      </c>
      <c r="B253" s="250">
        <v>0</v>
      </c>
      <c r="C253" s="250"/>
      <c r="D253" s="250"/>
      <c r="E253" s="250">
        <v>0</v>
      </c>
      <c r="F253" s="250">
        <v>0</v>
      </c>
      <c r="G253" s="251">
        <f t="shared" si="0"/>
        <v>0</v>
      </c>
      <c r="H253" s="252">
        <f t="shared" si="1"/>
        <v>0</v>
      </c>
      <c r="I253" s="252">
        <f t="shared" si="2"/>
        <v>0</v>
      </c>
      <c r="J253" s="252">
        <f t="shared" si="3"/>
        <v>0</v>
      </c>
      <c r="K253" s="185">
        <v>2340105</v>
      </c>
    </row>
    <row r="254" spans="1:11" s="170" customFormat="1" ht="18" customHeight="1">
      <c r="A254" s="191" t="s">
        <v>1774</v>
      </c>
      <c r="B254" s="250">
        <v>0</v>
      </c>
      <c r="C254" s="250"/>
      <c r="D254" s="250"/>
      <c r="E254" s="250">
        <v>0</v>
      </c>
      <c r="F254" s="250">
        <v>0</v>
      </c>
      <c r="G254" s="251">
        <f t="shared" si="0"/>
        <v>0</v>
      </c>
      <c r="H254" s="252">
        <f t="shared" si="1"/>
        <v>0</v>
      </c>
      <c r="I254" s="252">
        <f t="shared" si="2"/>
        <v>0</v>
      </c>
      <c r="J254" s="252">
        <f t="shared" si="3"/>
        <v>0</v>
      </c>
      <c r="K254" s="185">
        <v>2340106</v>
      </c>
    </row>
    <row r="255" spans="1:11" s="170" customFormat="1" ht="18" customHeight="1">
      <c r="A255" s="191" t="s">
        <v>1775</v>
      </c>
      <c r="B255" s="250">
        <v>0</v>
      </c>
      <c r="C255" s="250"/>
      <c r="D255" s="250"/>
      <c r="E255" s="250">
        <v>0</v>
      </c>
      <c r="F255" s="250">
        <v>0</v>
      </c>
      <c r="G255" s="251">
        <f t="shared" si="0"/>
        <v>0</v>
      </c>
      <c r="H255" s="252">
        <f t="shared" si="1"/>
        <v>0</v>
      </c>
      <c r="I255" s="252">
        <f t="shared" si="2"/>
        <v>0</v>
      </c>
      <c r="J255" s="252">
        <f t="shared" si="3"/>
        <v>0</v>
      </c>
      <c r="K255" s="185">
        <v>2340107</v>
      </c>
    </row>
    <row r="256" spans="1:11" s="170" customFormat="1" ht="18" customHeight="1">
      <c r="A256" s="191" t="s">
        <v>1776</v>
      </c>
      <c r="B256" s="250">
        <v>0</v>
      </c>
      <c r="C256" s="250"/>
      <c r="D256" s="250"/>
      <c r="E256" s="250">
        <v>0</v>
      </c>
      <c r="F256" s="250">
        <v>0</v>
      </c>
      <c r="G256" s="251">
        <f t="shared" si="0"/>
        <v>0</v>
      </c>
      <c r="H256" s="252">
        <f t="shared" si="1"/>
        <v>0</v>
      </c>
      <c r="I256" s="252">
        <f t="shared" si="2"/>
        <v>0</v>
      </c>
      <c r="J256" s="252">
        <f t="shared" si="3"/>
        <v>0</v>
      </c>
      <c r="K256" s="185">
        <v>2340108</v>
      </c>
    </row>
    <row r="257" spans="1:13" s="170" customFormat="1" ht="18" customHeight="1">
      <c r="A257" s="191" t="s">
        <v>1777</v>
      </c>
      <c r="B257" s="250">
        <v>0</v>
      </c>
      <c r="C257" s="250"/>
      <c r="D257" s="250"/>
      <c r="E257" s="250">
        <v>0</v>
      </c>
      <c r="F257" s="250">
        <v>0</v>
      </c>
      <c r="G257" s="251">
        <f t="shared" si="0"/>
        <v>0</v>
      </c>
      <c r="H257" s="252">
        <f t="shared" si="1"/>
        <v>0</v>
      </c>
      <c r="I257" s="252">
        <f t="shared" si="2"/>
        <v>0</v>
      </c>
      <c r="J257" s="252">
        <f t="shared" si="3"/>
        <v>0</v>
      </c>
      <c r="K257" s="185">
        <v>2340109</v>
      </c>
    </row>
    <row r="258" spans="1:13" s="170" customFormat="1" ht="18" customHeight="1">
      <c r="A258" s="191" t="s">
        <v>1778</v>
      </c>
      <c r="B258" s="250">
        <v>0</v>
      </c>
      <c r="C258" s="250"/>
      <c r="D258" s="250"/>
      <c r="E258" s="250">
        <v>0</v>
      </c>
      <c r="F258" s="250">
        <v>0</v>
      </c>
      <c r="G258" s="251">
        <f t="shared" si="0"/>
        <v>0</v>
      </c>
      <c r="H258" s="252">
        <f t="shared" si="1"/>
        <v>0</v>
      </c>
      <c r="I258" s="252">
        <f t="shared" si="2"/>
        <v>0</v>
      </c>
      <c r="J258" s="252">
        <f t="shared" si="3"/>
        <v>0</v>
      </c>
      <c r="K258" s="185">
        <v>2340110</v>
      </c>
    </row>
    <row r="259" spans="1:13" s="170" customFormat="1" ht="18" customHeight="1">
      <c r="A259" s="191" t="s">
        <v>1779</v>
      </c>
      <c r="B259" s="250">
        <v>0</v>
      </c>
      <c r="C259" s="250"/>
      <c r="D259" s="250"/>
      <c r="E259" s="250">
        <v>0</v>
      </c>
      <c r="F259" s="250">
        <v>0</v>
      </c>
      <c r="G259" s="251">
        <f t="shared" si="0"/>
        <v>0</v>
      </c>
      <c r="H259" s="252">
        <f t="shared" si="1"/>
        <v>0</v>
      </c>
      <c r="I259" s="252">
        <f t="shared" si="2"/>
        <v>0</v>
      </c>
      <c r="J259" s="252">
        <f t="shared" si="3"/>
        <v>0</v>
      </c>
      <c r="K259" s="185">
        <v>2340111</v>
      </c>
    </row>
    <row r="260" spans="1:13" s="170" customFormat="1" ht="18" customHeight="1">
      <c r="A260" s="191" t="s">
        <v>1780</v>
      </c>
      <c r="B260" s="250">
        <v>0</v>
      </c>
      <c r="C260" s="250"/>
      <c r="D260" s="250"/>
      <c r="E260" s="250">
        <v>0</v>
      </c>
      <c r="F260" s="250">
        <v>0</v>
      </c>
      <c r="G260" s="251">
        <f t="shared" si="0"/>
        <v>0</v>
      </c>
      <c r="H260" s="252">
        <f t="shared" si="1"/>
        <v>0</v>
      </c>
      <c r="I260" s="252">
        <f t="shared" si="2"/>
        <v>0</v>
      </c>
      <c r="J260" s="252">
        <f t="shared" si="3"/>
        <v>0</v>
      </c>
      <c r="K260" s="185">
        <v>2340199</v>
      </c>
    </row>
    <row r="261" spans="1:13" s="170" customFormat="1" ht="18" customHeight="1">
      <c r="A261" s="191" t="s">
        <v>1781</v>
      </c>
      <c r="B261" s="250">
        <v>0</v>
      </c>
      <c r="C261" s="250"/>
      <c r="D261" s="250"/>
      <c r="E261" s="250">
        <v>0</v>
      </c>
      <c r="F261" s="250">
        <v>0</v>
      </c>
      <c r="G261" s="251">
        <f t="shared" si="0"/>
        <v>0</v>
      </c>
      <c r="H261" s="252">
        <f t="shared" si="1"/>
        <v>0</v>
      </c>
      <c r="I261" s="252">
        <f t="shared" si="2"/>
        <v>0</v>
      </c>
      <c r="J261" s="252">
        <f t="shared" si="3"/>
        <v>0</v>
      </c>
      <c r="K261" s="185">
        <v>23402</v>
      </c>
    </row>
    <row r="262" spans="1:13" s="170" customFormat="1" ht="18" customHeight="1">
      <c r="A262" s="191" t="s">
        <v>1782</v>
      </c>
      <c r="B262" s="250">
        <v>0</v>
      </c>
      <c r="C262" s="250"/>
      <c r="D262" s="250"/>
      <c r="E262" s="250">
        <v>0</v>
      </c>
      <c r="F262" s="250">
        <v>0</v>
      </c>
      <c r="G262" s="251">
        <f t="shared" si="0"/>
        <v>0</v>
      </c>
      <c r="H262" s="252">
        <f t="shared" si="1"/>
        <v>0</v>
      </c>
      <c r="I262" s="252">
        <f t="shared" si="2"/>
        <v>0</v>
      </c>
      <c r="J262" s="252">
        <f t="shared" si="3"/>
        <v>0</v>
      </c>
      <c r="K262" s="185">
        <v>2340201</v>
      </c>
    </row>
    <row r="263" spans="1:13" s="170" customFormat="1" ht="18" customHeight="1">
      <c r="A263" s="191" t="s">
        <v>1783</v>
      </c>
      <c r="B263" s="250">
        <v>0</v>
      </c>
      <c r="C263" s="250"/>
      <c r="D263" s="250"/>
      <c r="E263" s="250">
        <v>0</v>
      </c>
      <c r="F263" s="250">
        <v>0</v>
      </c>
      <c r="G263" s="251">
        <f t="shared" si="0"/>
        <v>0</v>
      </c>
      <c r="H263" s="252">
        <f t="shared" si="1"/>
        <v>0</v>
      </c>
      <c r="I263" s="252">
        <f t="shared" si="2"/>
        <v>0</v>
      </c>
      <c r="J263" s="252">
        <f t="shared" si="3"/>
        <v>0</v>
      </c>
      <c r="K263" s="185">
        <v>2340202</v>
      </c>
    </row>
    <row r="264" spans="1:13" s="170" customFormat="1" ht="18" customHeight="1">
      <c r="A264" s="191" t="s">
        <v>1784</v>
      </c>
      <c r="B264" s="250">
        <v>0</v>
      </c>
      <c r="C264" s="250"/>
      <c r="D264" s="250"/>
      <c r="E264" s="250">
        <v>0</v>
      </c>
      <c r="F264" s="250">
        <v>0</v>
      </c>
      <c r="G264" s="251">
        <f t="shared" si="0"/>
        <v>0</v>
      </c>
      <c r="H264" s="252">
        <f t="shared" si="1"/>
        <v>0</v>
      </c>
      <c r="I264" s="252">
        <f t="shared" si="2"/>
        <v>0</v>
      </c>
      <c r="J264" s="252">
        <f t="shared" si="3"/>
        <v>0</v>
      </c>
      <c r="K264" s="185">
        <v>2340203</v>
      </c>
    </row>
    <row r="265" spans="1:13" s="170" customFormat="1" ht="18" customHeight="1">
      <c r="A265" s="191" t="s">
        <v>1785</v>
      </c>
      <c r="B265" s="250">
        <v>0</v>
      </c>
      <c r="C265" s="250"/>
      <c r="D265" s="250"/>
      <c r="E265" s="250">
        <v>0</v>
      </c>
      <c r="F265" s="250">
        <v>0</v>
      </c>
      <c r="G265" s="251">
        <f t="shared" si="0"/>
        <v>0</v>
      </c>
      <c r="H265" s="252">
        <f t="shared" si="1"/>
        <v>0</v>
      </c>
      <c r="I265" s="252">
        <f t="shared" si="2"/>
        <v>0</v>
      </c>
      <c r="J265" s="252">
        <f t="shared" si="3"/>
        <v>0</v>
      </c>
      <c r="K265" s="185">
        <v>2340204</v>
      </c>
    </row>
    <row r="266" spans="1:13" s="170" customFormat="1" ht="18" customHeight="1">
      <c r="A266" s="191" t="s">
        <v>1786</v>
      </c>
      <c r="B266" s="250">
        <v>0</v>
      </c>
      <c r="C266" s="250"/>
      <c r="D266" s="250"/>
      <c r="E266" s="250">
        <v>0</v>
      </c>
      <c r="F266" s="250">
        <v>0</v>
      </c>
      <c r="G266" s="251">
        <f t="shared" si="0"/>
        <v>0</v>
      </c>
      <c r="H266" s="252">
        <f t="shared" si="1"/>
        <v>0</v>
      </c>
      <c r="I266" s="252">
        <f t="shared" si="2"/>
        <v>0</v>
      </c>
      <c r="J266" s="252">
        <f t="shared" si="3"/>
        <v>0</v>
      </c>
      <c r="K266" s="185">
        <v>2340205</v>
      </c>
    </row>
    <row r="267" spans="1:13" s="170" customFormat="1" ht="18" customHeight="1">
      <c r="A267" s="191" t="s">
        <v>1787</v>
      </c>
      <c r="B267" s="250">
        <v>0</v>
      </c>
      <c r="C267" s="250"/>
      <c r="D267" s="250"/>
      <c r="E267" s="250">
        <v>0</v>
      </c>
      <c r="F267" s="250">
        <v>0</v>
      </c>
      <c r="G267" s="251">
        <f t="shared" si="0"/>
        <v>0</v>
      </c>
      <c r="H267" s="252">
        <f t="shared" si="1"/>
        <v>0</v>
      </c>
      <c r="I267" s="252">
        <f t="shared" si="2"/>
        <v>0</v>
      </c>
      <c r="J267" s="252">
        <f t="shared" si="3"/>
        <v>0</v>
      </c>
      <c r="K267" s="185">
        <v>2340299</v>
      </c>
    </row>
    <row r="268" spans="1:13" s="170" customFormat="1" ht="18" customHeight="1">
      <c r="A268" s="209" t="str">
        <f t="shared" ref="A268:A280" si="4">""</f>
        <v/>
      </c>
      <c r="B268" s="250">
        <v>0</v>
      </c>
      <c r="C268" s="250"/>
      <c r="D268" s="250"/>
      <c r="E268" s="250"/>
      <c r="F268" s="250"/>
      <c r="G268" s="253">
        <v>0</v>
      </c>
      <c r="H268" s="254">
        <v>0</v>
      </c>
      <c r="I268" s="254">
        <v>0</v>
      </c>
      <c r="J268" s="254">
        <v>0</v>
      </c>
      <c r="K268" s="229"/>
    </row>
    <row r="269" spans="1:13" s="170" customFormat="1" ht="18" customHeight="1">
      <c r="A269" s="214" t="s">
        <v>1788</v>
      </c>
      <c r="B269" s="250">
        <v>0</v>
      </c>
      <c r="C269" s="250">
        <f>SUM(C12,C28,C51,C109,C186,C213,C230)</f>
        <v>26410</v>
      </c>
      <c r="D269" s="250">
        <f t="shared" ref="D269:F269" si="5">SUM(D12,D28,D51,D109,D186,D213,D230)</f>
        <v>0</v>
      </c>
      <c r="E269" s="250">
        <f>SUM(E12,E28,E51,E109,E186,E213,E230)</f>
        <v>51911</v>
      </c>
      <c r="F269" s="250">
        <f t="shared" si="5"/>
        <v>34792</v>
      </c>
      <c r="G269" s="251">
        <f t="shared" si="0"/>
        <v>0</v>
      </c>
      <c r="H269" s="252">
        <f t="shared" si="1"/>
        <v>1.3173797803862173</v>
      </c>
      <c r="I269" s="252">
        <f t="shared" si="2"/>
        <v>0</v>
      </c>
      <c r="J269" s="252">
        <f t="shared" si="3"/>
        <v>0.67022403729460034</v>
      </c>
      <c r="K269" s="229"/>
      <c r="M269" s="187"/>
    </row>
    <row r="270" spans="1:13" s="170" customFormat="1" ht="18" customHeight="1">
      <c r="A270" s="209" t="str">
        <f t="shared" si="4"/>
        <v/>
      </c>
      <c r="B270" s="250">
        <v>0</v>
      </c>
      <c r="C270" s="250"/>
      <c r="D270" s="250"/>
      <c r="E270" s="250"/>
      <c r="F270" s="250"/>
      <c r="G270" s="255">
        <v>0</v>
      </c>
      <c r="H270" s="255">
        <v>0</v>
      </c>
      <c r="I270" s="255">
        <v>0</v>
      </c>
      <c r="J270" s="254">
        <v>0</v>
      </c>
      <c r="K270" s="229"/>
    </row>
    <row r="271" spans="1:13" s="170" customFormat="1" ht="18" customHeight="1">
      <c r="A271" s="209" t="s">
        <v>1789</v>
      </c>
      <c r="B271" s="250">
        <v>0</v>
      </c>
      <c r="C271" s="250"/>
      <c r="D271" s="250"/>
      <c r="E271" s="250"/>
      <c r="F271" s="250"/>
      <c r="G271" s="255">
        <v>0</v>
      </c>
      <c r="H271" s="255">
        <v>0</v>
      </c>
      <c r="I271" s="255">
        <v>0</v>
      </c>
      <c r="J271" s="252">
        <f t="shared" si="3"/>
        <v>0</v>
      </c>
      <c r="K271" s="229"/>
    </row>
    <row r="272" spans="1:13" s="170" customFormat="1" ht="18" customHeight="1">
      <c r="A272" s="209" t="s">
        <v>1790</v>
      </c>
      <c r="B272" s="250">
        <v>0</v>
      </c>
      <c r="C272" s="250"/>
      <c r="D272" s="250"/>
      <c r="E272" s="250">
        <v>1880</v>
      </c>
      <c r="F272" s="250">
        <v>3629</v>
      </c>
      <c r="G272" s="255">
        <v>0</v>
      </c>
      <c r="H272" s="255">
        <v>0</v>
      </c>
      <c r="I272" s="255">
        <v>0</v>
      </c>
      <c r="J272" s="252">
        <f t="shared" si="3"/>
        <v>1.9303191489361702</v>
      </c>
      <c r="K272" s="185">
        <v>2300603</v>
      </c>
    </row>
    <row r="273" spans="1:11" s="170" customFormat="1" ht="18" customHeight="1">
      <c r="A273" s="209" t="s">
        <v>1791</v>
      </c>
      <c r="B273" s="250">
        <v>0</v>
      </c>
      <c r="C273" s="250"/>
      <c r="D273" s="250"/>
      <c r="E273" s="250"/>
      <c r="F273" s="250">
        <v>400</v>
      </c>
      <c r="G273" s="255">
        <v>0</v>
      </c>
      <c r="H273" s="255">
        <v>0</v>
      </c>
      <c r="I273" s="255">
        <v>0</v>
      </c>
      <c r="J273" s="252">
        <f t="shared" si="3"/>
        <v>0</v>
      </c>
      <c r="K273" s="185">
        <v>2300802</v>
      </c>
    </row>
    <row r="274" spans="1:11" s="170" customFormat="1" ht="18" customHeight="1">
      <c r="A274" s="209" t="s">
        <v>1792</v>
      </c>
      <c r="B274" s="250">
        <v>0</v>
      </c>
      <c r="C274" s="250"/>
      <c r="D274" s="250"/>
      <c r="E274" s="250">
        <v>3000</v>
      </c>
      <c r="F274" s="250">
        <v>20000</v>
      </c>
      <c r="G274" s="255">
        <v>0</v>
      </c>
      <c r="H274" s="255">
        <v>0</v>
      </c>
      <c r="I274" s="255">
        <v>0</v>
      </c>
      <c r="J274" s="252">
        <f t="shared" si="3"/>
        <v>6.666666666666667</v>
      </c>
      <c r="K274" s="185">
        <v>231</v>
      </c>
    </row>
    <row r="275" spans="1:11" s="170" customFormat="1" ht="18" customHeight="1">
      <c r="A275" s="209" t="s">
        <v>1793</v>
      </c>
      <c r="B275" s="250">
        <v>0</v>
      </c>
      <c r="C275" s="250"/>
      <c r="D275" s="250"/>
      <c r="E275" s="250"/>
      <c r="F275" s="250"/>
      <c r="G275" s="255">
        <v>0</v>
      </c>
      <c r="H275" s="255">
        <v>0</v>
      </c>
      <c r="I275" s="255">
        <v>0</v>
      </c>
      <c r="J275" s="252">
        <f t="shared" si="3"/>
        <v>0</v>
      </c>
      <c r="K275" s="185">
        <v>23011</v>
      </c>
    </row>
    <row r="276" spans="1:11" s="170" customFormat="1" ht="18" customHeight="1">
      <c r="A276" s="209" t="s">
        <v>1794</v>
      </c>
      <c r="B276" s="250">
        <v>0</v>
      </c>
      <c r="C276" s="250"/>
      <c r="D276" s="250"/>
      <c r="E276" s="250"/>
      <c r="F276" s="250"/>
      <c r="G276" s="255">
        <v>0</v>
      </c>
      <c r="H276" s="255">
        <v>0</v>
      </c>
      <c r="I276" s="255">
        <v>0</v>
      </c>
      <c r="J276" s="252">
        <f t="shared" si="3"/>
        <v>0</v>
      </c>
      <c r="K276" s="229"/>
    </row>
    <row r="277" spans="1:11" s="170" customFormat="1" ht="18" customHeight="1">
      <c r="A277" s="209" t="s">
        <v>1795</v>
      </c>
      <c r="B277" s="250">
        <v>0</v>
      </c>
      <c r="C277" s="250"/>
      <c r="D277" s="250"/>
      <c r="E277" s="250"/>
      <c r="F277" s="250"/>
      <c r="G277" s="255">
        <v>0</v>
      </c>
      <c r="H277" s="255">
        <v>0</v>
      </c>
      <c r="I277" s="255">
        <v>0</v>
      </c>
      <c r="J277" s="252">
        <f t="shared" si="3"/>
        <v>0</v>
      </c>
      <c r="K277" s="229"/>
    </row>
    <row r="278" spans="1:11" s="170" customFormat="1" ht="18" customHeight="1">
      <c r="A278" s="209" t="s">
        <v>1796</v>
      </c>
      <c r="B278" s="250">
        <v>0</v>
      </c>
      <c r="C278" s="250"/>
      <c r="D278" s="250"/>
      <c r="E278" s="250"/>
      <c r="F278" s="250"/>
      <c r="G278" s="255">
        <v>0</v>
      </c>
      <c r="H278" s="255">
        <v>0</v>
      </c>
      <c r="I278" s="255">
        <v>0</v>
      </c>
      <c r="J278" s="252">
        <f t="shared" si="3"/>
        <v>0</v>
      </c>
      <c r="K278" s="229"/>
    </row>
    <row r="279" spans="1:11" s="170" customFormat="1" ht="18" customHeight="1">
      <c r="A279" s="209" t="s">
        <v>1797</v>
      </c>
      <c r="B279" s="250">
        <v>0</v>
      </c>
      <c r="C279" s="250">
        <v>1035</v>
      </c>
      <c r="D279" s="250"/>
      <c r="E279" s="250">
        <v>5508</v>
      </c>
      <c r="F279" s="250">
        <v>6437</v>
      </c>
      <c r="G279" s="255">
        <v>0</v>
      </c>
      <c r="H279" s="255">
        <v>0</v>
      </c>
      <c r="I279" s="255">
        <v>0</v>
      </c>
      <c r="J279" s="252">
        <f t="shared" si="3"/>
        <v>1.1686637618010167</v>
      </c>
      <c r="K279" s="229"/>
    </row>
    <row r="280" spans="1:11" s="170" customFormat="1" ht="18" customHeight="1">
      <c r="A280" s="209" t="str">
        <f t="shared" si="4"/>
        <v/>
      </c>
      <c r="B280" s="250">
        <v>0</v>
      </c>
      <c r="C280" s="250"/>
      <c r="D280" s="250"/>
      <c r="E280" s="250"/>
      <c r="F280" s="250"/>
      <c r="G280" s="255">
        <v>0</v>
      </c>
      <c r="H280" s="255">
        <v>0</v>
      </c>
      <c r="I280" s="255">
        <v>0</v>
      </c>
      <c r="J280" s="252">
        <f t="shared" si="3"/>
        <v>0</v>
      </c>
      <c r="K280" s="229"/>
    </row>
    <row r="281" spans="1:11" s="170" customFormat="1" ht="18" customHeight="1">
      <c r="A281" s="214" t="s">
        <v>1798</v>
      </c>
      <c r="B281" s="250">
        <v>0</v>
      </c>
      <c r="C281" s="250">
        <f>SUM(C269,C271:C279)</f>
        <v>27445</v>
      </c>
      <c r="D281" s="250">
        <f t="shared" ref="D281:F281" si="6">SUM(D269,D271:D279)</f>
        <v>0</v>
      </c>
      <c r="E281" s="250">
        <f t="shared" si="6"/>
        <v>62299</v>
      </c>
      <c r="F281" s="250">
        <f t="shared" si="6"/>
        <v>65258</v>
      </c>
      <c r="G281" s="255">
        <v>0</v>
      </c>
      <c r="H281" s="255">
        <v>0</v>
      </c>
      <c r="I281" s="255">
        <v>0</v>
      </c>
      <c r="J281" s="252">
        <f t="shared" si="3"/>
        <v>1.0474967495465417</v>
      </c>
      <c r="K281" s="229"/>
    </row>
  </sheetData>
  <sheetProtection insertColumns="0" insertRows="0" deleteColumns="0" deleteRows="0" autoFilter="0"/>
  <mergeCells count="1">
    <mergeCell ref="A1:J1"/>
  </mergeCells>
  <phoneticPr fontId="65" type="noConversion"/>
  <pageMargins left="0.74803149606299213" right="0.74803149606299213" top="0.98425196850393704" bottom="0.98425196850393704" header="0.51181102362204722" footer="0.51181102362204722"/>
  <pageSetup paperSize="9"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showZeros="0" zoomScale="105" zoomScaleNormal="105" workbookViewId="0">
      <pane xSplit="2" ySplit="3" topLeftCell="C4" activePane="bottomRight" state="frozen"/>
      <selection pane="topRight" activeCell="C1" sqref="C1"/>
      <selection pane="bottomLeft" activeCell="A4" sqref="A4"/>
      <selection pane="bottomRight" activeCell="J25" sqref="J25"/>
    </sheetView>
  </sheetViews>
  <sheetFormatPr defaultColWidth="9" defaultRowHeight="20.25" customHeight="1"/>
  <cols>
    <col min="1" max="1" width="46" style="15" customWidth="1"/>
    <col min="2" max="2" width="6.5" style="15" hidden="1" customWidth="1"/>
    <col min="3" max="3" width="13.75" style="15" customWidth="1"/>
    <col min="4" max="4" width="16.25" style="15" hidden="1" customWidth="1"/>
    <col min="5" max="5" width="8" style="15" hidden="1" customWidth="1"/>
    <col min="6" max="6" width="14.625" style="15" customWidth="1"/>
    <col min="7" max="7" width="13.875" style="15" customWidth="1"/>
    <col min="8" max="8" width="12.875" style="15" customWidth="1"/>
    <col min="9" max="9" width="12.375" style="15" hidden="1" customWidth="1"/>
    <col min="10" max="10" width="12.75" style="15" customWidth="1"/>
    <col min="11" max="11" width="12.75" style="125" hidden="1" customWidth="1"/>
  </cols>
  <sheetData>
    <row r="1" spans="1:11" s="170" customFormat="1" ht="39" customHeight="1">
      <c r="A1" s="370" t="s">
        <v>1800</v>
      </c>
      <c r="B1" s="370"/>
      <c r="C1" s="370"/>
      <c r="D1" s="370"/>
      <c r="E1" s="370"/>
      <c r="F1" s="370"/>
      <c r="G1" s="370"/>
      <c r="H1" s="370"/>
      <c r="I1" s="370"/>
      <c r="J1" s="370"/>
      <c r="K1" s="201"/>
    </row>
    <row r="2" spans="1:11" s="170" customFormat="1" ht="18" customHeight="1">
      <c r="A2" s="20"/>
      <c r="B2" s="20"/>
      <c r="C2" s="20"/>
      <c r="D2" s="20"/>
      <c r="E2" s="20"/>
      <c r="F2" s="20"/>
      <c r="G2" s="20"/>
      <c r="H2" s="20"/>
      <c r="I2" s="20"/>
      <c r="J2" s="239" t="s">
        <v>1437</v>
      </c>
      <c r="K2" s="239"/>
    </row>
    <row r="3" spans="1:11" s="170" customFormat="1" ht="32.25" customHeight="1">
      <c r="A3" s="240" t="s">
        <v>1438</v>
      </c>
      <c r="B3" s="241" t="s">
        <v>1439</v>
      </c>
      <c r="C3" s="241" t="s">
        <v>1439</v>
      </c>
      <c r="D3" s="241" t="s">
        <v>1440</v>
      </c>
      <c r="E3" s="241" t="s">
        <v>1441</v>
      </c>
      <c r="F3" s="241" t="s">
        <v>1442</v>
      </c>
      <c r="G3" s="241" t="s">
        <v>1443</v>
      </c>
      <c r="H3" s="241" t="s">
        <v>1443</v>
      </c>
      <c r="I3" s="241" t="s">
        <v>1444</v>
      </c>
      <c r="J3" s="241" t="s">
        <v>1445</v>
      </c>
      <c r="K3" s="242" t="s">
        <v>1446</v>
      </c>
    </row>
    <row r="4" spans="1:11" s="170" customFormat="1" ht="18" customHeight="1">
      <c r="A4" s="247" t="s">
        <v>1447</v>
      </c>
      <c r="B4" s="243"/>
      <c r="C4" s="243">
        <f>SUM(C15,C43,C70)</f>
        <v>25275</v>
      </c>
      <c r="D4" s="243">
        <f t="shared" ref="D4:F4" si="0">SUM(D15,D43,D70)</f>
        <v>0</v>
      </c>
      <c r="E4" s="243">
        <f t="shared" si="0"/>
        <v>37944</v>
      </c>
      <c r="F4" s="243">
        <f t="shared" si="0"/>
        <v>18315</v>
      </c>
      <c r="G4" s="244">
        <f>IF(C4=0,0,F4/C4)</f>
        <v>0.72462908011869431</v>
      </c>
      <c r="H4" s="244">
        <f>IF(C4=0,0,F4/C4)</f>
        <v>0.72462908011869431</v>
      </c>
      <c r="I4" s="244">
        <f t="shared" ref="I4:I86" si="1">IF(D4=0,0,F4/D4)</f>
        <v>0</v>
      </c>
      <c r="J4" s="244">
        <f>IF(E4=0,0,F4/E4)</f>
        <v>0.48268500948766602</v>
      </c>
      <c r="K4" s="245">
        <v>10301</v>
      </c>
    </row>
    <row r="5" spans="1:11" s="170" customFormat="1" ht="18" customHeight="1">
      <c r="A5" s="247" t="s">
        <v>1448</v>
      </c>
      <c r="B5" s="243"/>
      <c r="C5" s="243">
        <v>0</v>
      </c>
      <c r="D5" s="243">
        <v>0</v>
      </c>
      <c r="E5" s="243">
        <v>0</v>
      </c>
      <c r="F5" s="243">
        <v>0</v>
      </c>
      <c r="G5" s="244">
        <f t="shared" ref="G5:G68" si="2">IF(C5=0,0,F5/C5)</f>
        <v>0</v>
      </c>
      <c r="H5" s="244">
        <f t="shared" ref="H5:H86" si="3">IF(C5=0,0,F5/C5)</f>
        <v>0</v>
      </c>
      <c r="I5" s="244">
        <f t="shared" si="1"/>
        <v>0</v>
      </c>
      <c r="J5" s="244">
        <f t="shared" ref="J5:J86" si="4">IF(E5=0,0,F5/E5)</f>
        <v>0</v>
      </c>
      <c r="K5" s="245">
        <v>1030102</v>
      </c>
    </row>
    <row r="6" spans="1:11" s="170" customFormat="1" ht="18" customHeight="1">
      <c r="A6" s="247" t="s">
        <v>1449</v>
      </c>
      <c r="B6" s="243"/>
      <c r="C6" s="243">
        <v>0</v>
      </c>
      <c r="D6" s="243">
        <v>0</v>
      </c>
      <c r="E6" s="243">
        <v>0</v>
      </c>
      <c r="F6" s="243">
        <v>0</v>
      </c>
      <c r="G6" s="244">
        <f t="shared" si="2"/>
        <v>0</v>
      </c>
      <c r="H6" s="244">
        <f t="shared" si="3"/>
        <v>0</v>
      </c>
      <c r="I6" s="244">
        <f t="shared" si="1"/>
        <v>0</v>
      </c>
      <c r="J6" s="244">
        <f t="shared" si="4"/>
        <v>0</v>
      </c>
      <c r="K6" s="245">
        <v>103010201</v>
      </c>
    </row>
    <row r="7" spans="1:11" s="170" customFormat="1" ht="18" customHeight="1">
      <c r="A7" s="247" t="s">
        <v>1450</v>
      </c>
      <c r="B7" s="243"/>
      <c r="C7" s="243">
        <v>0</v>
      </c>
      <c r="D7" s="243">
        <v>0</v>
      </c>
      <c r="E7" s="243">
        <v>0</v>
      </c>
      <c r="F7" s="243">
        <v>0</v>
      </c>
      <c r="G7" s="244">
        <f t="shared" si="2"/>
        <v>0</v>
      </c>
      <c r="H7" s="244">
        <f t="shared" si="3"/>
        <v>0</v>
      </c>
      <c r="I7" s="244">
        <f t="shared" si="1"/>
        <v>0</v>
      </c>
      <c r="J7" s="244">
        <f t="shared" si="4"/>
        <v>0</v>
      </c>
      <c r="K7" s="245">
        <v>103010202</v>
      </c>
    </row>
    <row r="8" spans="1:11" s="170" customFormat="1" ht="18" customHeight="1">
      <c r="A8" s="247" t="s">
        <v>1451</v>
      </c>
      <c r="B8" s="243"/>
      <c r="C8" s="243">
        <v>0</v>
      </c>
      <c r="D8" s="243">
        <v>0</v>
      </c>
      <c r="E8" s="243">
        <v>0</v>
      </c>
      <c r="F8" s="243">
        <v>0</v>
      </c>
      <c r="G8" s="244">
        <f t="shared" si="2"/>
        <v>0</v>
      </c>
      <c r="H8" s="244">
        <f t="shared" si="3"/>
        <v>0</v>
      </c>
      <c r="I8" s="244">
        <f t="shared" si="1"/>
        <v>0</v>
      </c>
      <c r="J8" s="244">
        <f t="shared" si="4"/>
        <v>0</v>
      </c>
      <c r="K8" s="245">
        <v>1030106</v>
      </c>
    </row>
    <row r="9" spans="1:11" s="170" customFormat="1" ht="18" customHeight="1">
      <c r="A9" s="247" t="s">
        <v>1452</v>
      </c>
      <c r="B9" s="243"/>
      <c r="C9" s="243">
        <v>0</v>
      </c>
      <c r="D9" s="243">
        <v>0</v>
      </c>
      <c r="E9" s="243">
        <v>0</v>
      </c>
      <c r="F9" s="243">
        <v>0</v>
      </c>
      <c r="G9" s="244">
        <f t="shared" si="2"/>
        <v>0</v>
      </c>
      <c r="H9" s="244">
        <f t="shared" si="3"/>
        <v>0</v>
      </c>
      <c r="I9" s="244">
        <f t="shared" si="1"/>
        <v>0</v>
      </c>
      <c r="J9" s="244">
        <f t="shared" si="4"/>
        <v>0</v>
      </c>
      <c r="K9" s="245">
        <v>1030110</v>
      </c>
    </row>
    <row r="10" spans="1:11" s="170" customFormat="1" ht="18" customHeight="1">
      <c r="A10" s="247" t="s">
        <v>1453</v>
      </c>
      <c r="B10" s="243"/>
      <c r="C10" s="243">
        <v>0</v>
      </c>
      <c r="D10" s="243">
        <v>0</v>
      </c>
      <c r="E10" s="243">
        <v>0</v>
      </c>
      <c r="F10" s="243">
        <v>0</v>
      </c>
      <c r="G10" s="244">
        <f t="shared" si="2"/>
        <v>0</v>
      </c>
      <c r="H10" s="244">
        <f t="shared" si="3"/>
        <v>0</v>
      </c>
      <c r="I10" s="244">
        <f t="shared" si="1"/>
        <v>0</v>
      </c>
      <c r="J10" s="244">
        <f t="shared" si="4"/>
        <v>0</v>
      </c>
      <c r="K10" s="245">
        <v>1030112</v>
      </c>
    </row>
    <row r="11" spans="1:11" s="170" customFormat="1" ht="18" customHeight="1">
      <c r="A11" s="247" t="s">
        <v>1454</v>
      </c>
      <c r="B11" s="243"/>
      <c r="C11" s="243">
        <v>0</v>
      </c>
      <c r="D11" s="243">
        <v>0</v>
      </c>
      <c r="E11" s="243">
        <v>0</v>
      </c>
      <c r="F11" s="243">
        <v>0</v>
      </c>
      <c r="G11" s="244">
        <f t="shared" si="2"/>
        <v>0</v>
      </c>
      <c r="H11" s="244">
        <f t="shared" si="3"/>
        <v>0</v>
      </c>
      <c r="I11" s="244">
        <f t="shared" si="1"/>
        <v>0</v>
      </c>
      <c r="J11" s="244">
        <f t="shared" si="4"/>
        <v>0</v>
      </c>
      <c r="K11" s="245">
        <v>1030121</v>
      </c>
    </row>
    <row r="12" spans="1:11" s="170" customFormat="1" ht="18" customHeight="1">
      <c r="A12" s="247" t="s">
        <v>1455</v>
      </c>
      <c r="B12" s="243"/>
      <c r="C12" s="243">
        <v>0</v>
      </c>
      <c r="D12" s="243">
        <v>0</v>
      </c>
      <c r="E12" s="243">
        <v>0</v>
      </c>
      <c r="F12" s="243">
        <v>0</v>
      </c>
      <c r="G12" s="244">
        <f t="shared" si="2"/>
        <v>0</v>
      </c>
      <c r="H12" s="244">
        <f t="shared" si="3"/>
        <v>0</v>
      </c>
      <c r="I12" s="244">
        <f t="shared" si="1"/>
        <v>0</v>
      </c>
      <c r="J12" s="244">
        <f t="shared" si="4"/>
        <v>0</v>
      </c>
      <c r="K12" s="245">
        <v>1030129</v>
      </c>
    </row>
    <row r="13" spans="1:11" s="170" customFormat="1" ht="18" customHeight="1">
      <c r="A13" s="247" t="s">
        <v>1456</v>
      </c>
      <c r="B13" s="243"/>
      <c r="C13" s="243">
        <v>0</v>
      </c>
      <c r="D13" s="243">
        <v>0</v>
      </c>
      <c r="E13" s="243">
        <v>0</v>
      </c>
      <c r="F13" s="243">
        <v>0</v>
      </c>
      <c r="G13" s="244">
        <f t="shared" si="2"/>
        <v>0</v>
      </c>
      <c r="H13" s="244">
        <f t="shared" si="3"/>
        <v>0</v>
      </c>
      <c r="I13" s="244">
        <f t="shared" si="1"/>
        <v>0</v>
      </c>
      <c r="J13" s="244">
        <f t="shared" si="4"/>
        <v>0</v>
      </c>
      <c r="K13" s="245">
        <v>1030146</v>
      </c>
    </row>
    <row r="14" spans="1:11" s="170" customFormat="1" ht="18" customHeight="1">
      <c r="A14" s="247" t="s">
        <v>1457</v>
      </c>
      <c r="B14" s="243"/>
      <c r="C14" s="243"/>
      <c r="D14" s="243">
        <v>0</v>
      </c>
      <c r="E14" s="243">
        <v>0</v>
      </c>
      <c r="F14" s="243">
        <v>0</v>
      </c>
      <c r="G14" s="244">
        <f t="shared" si="2"/>
        <v>0</v>
      </c>
      <c r="H14" s="244">
        <f t="shared" si="3"/>
        <v>0</v>
      </c>
      <c r="I14" s="244">
        <f t="shared" si="1"/>
        <v>0</v>
      </c>
      <c r="J14" s="244">
        <f t="shared" si="4"/>
        <v>0</v>
      </c>
      <c r="K14" s="245">
        <v>1030147</v>
      </c>
    </row>
    <row r="15" spans="1:11" s="170" customFormat="1" ht="18" customHeight="1">
      <c r="A15" s="247" t="s">
        <v>1458</v>
      </c>
      <c r="B15" s="243"/>
      <c r="C15" s="246">
        <f t="shared" ref="C15:D15" si="5">SUM(C16:C20)</f>
        <v>25000</v>
      </c>
      <c r="D15" s="246">
        <f t="shared" si="5"/>
        <v>0</v>
      </c>
      <c r="E15" s="246">
        <v>37669</v>
      </c>
      <c r="F15" s="246">
        <v>17631</v>
      </c>
      <c r="G15" s="244">
        <f t="shared" si="2"/>
        <v>0.70523999999999998</v>
      </c>
      <c r="H15" s="244">
        <f t="shared" si="3"/>
        <v>0.70523999999999998</v>
      </c>
      <c r="I15" s="244">
        <f t="shared" si="1"/>
        <v>0</v>
      </c>
      <c r="J15" s="244">
        <f>IF(E15=0,0,F15/E15)</f>
        <v>0.46805065172953886</v>
      </c>
      <c r="K15" s="245">
        <v>1030148</v>
      </c>
    </row>
    <row r="16" spans="1:11" s="170" customFormat="1" ht="18" customHeight="1">
      <c r="A16" s="247" t="s">
        <v>1459</v>
      </c>
      <c r="B16" s="243"/>
      <c r="C16" s="243">
        <v>25000</v>
      </c>
      <c r="D16" s="243">
        <v>0</v>
      </c>
      <c r="E16" s="243">
        <v>37034</v>
      </c>
      <c r="F16" s="243">
        <v>16068</v>
      </c>
      <c r="G16" s="244">
        <f t="shared" si="2"/>
        <v>0.64271999999999996</v>
      </c>
      <c r="H16" s="244">
        <f t="shared" si="3"/>
        <v>0.64271999999999996</v>
      </c>
      <c r="I16" s="244">
        <f t="shared" si="1"/>
        <v>0</v>
      </c>
      <c r="J16" s="244">
        <f t="shared" si="4"/>
        <v>0.43387157746935251</v>
      </c>
      <c r="K16" s="245">
        <v>103014801</v>
      </c>
    </row>
    <row r="17" spans="1:11" s="170" customFormat="1" ht="18" customHeight="1">
      <c r="A17" s="247" t="s">
        <v>1460</v>
      </c>
      <c r="B17" s="243"/>
      <c r="C17" s="243">
        <v>0</v>
      </c>
      <c r="D17" s="243">
        <v>0</v>
      </c>
      <c r="E17" s="243">
        <v>17</v>
      </c>
      <c r="F17" s="243">
        <v>318</v>
      </c>
      <c r="G17" s="244">
        <f t="shared" si="2"/>
        <v>0</v>
      </c>
      <c r="H17" s="244">
        <f t="shared" si="3"/>
        <v>0</v>
      </c>
      <c r="I17" s="244">
        <f t="shared" si="1"/>
        <v>0</v>
      </c>
      <c r="J17" s="244">
        <f>IF(E17=0,0,F17/E17)</f>
        <v>18.705882352941178</v>
      </c>
      <c r="K17" s="245">
        <v>103014802</v>
      </c>
    </row>
    <row r="18" spans="1:11" s="170" customFormat="1" ht="18" customHeight="1">
      <c r="A18" s="247" t="s">
        <v>1461</v>
      </c>
      <c r="B18" s="243"/>
      <c r="C18" s="243">
        <v>0</v>
      </c>
      <c r="D18" s="243">
        <v>0</v>
      </c>
      <c r="E18" s="243">
        <v>1126</v>
      </c>
      <c r="F18" s="243">
        <v>1644</v>
      </c>
      <c r="G18" s="244">
        <f t="shared" si="2"/>
        <v>0</v>
      </c>
      <c r="H18" s="244">
        <f t="shared" si="3"/>
        <v>0</v>
      </c>
      <c r="I18" s="244">
        <f t="shared" si="1"/>
        <v>0</v>
      </c>
      <c r="J18" s="244">
        <f t="shared" si="4"/>
        <v>1.4600355239786855</v>
      </c>
      <c r="K18" s="245">
        <v>103014803</v>
      </c>
    </row>
    <row r="19" spans="1:11" s="170" customFormat="1" ht="18" customHeight="1">
      <c r="A19" s="247" t="s">
        <v>1462</v>
      </c>
      <c r="B19" s="243"/>
      <c r="C19" s="243">
        <v>0</v>
      </c>
      <c r="D19" s="243">
        <v>0</v>
      </c>
      <c r="E19" s="243">
        <v>-508</v>
      </c>
      <c r="F19" s="243">
        <v>-399</v>
      </c>
      <c r="G19" s="244">
        <f t="shared" si="2"/>
        <v>0</v>
      </c>
      <c r="H19" s="244">
        <f t="shared" si="3"/>
        <v>0</v>
      </c>
      <c r="I19" s="244">
        <f t="shared" si="1"/>
        <v>0</v>
      </c>
      <c r="J19" s="244">
        <f t="shared" si="4"/>
        <v>0.78543307086614178</v>
      </c>
      <c r="K19" s="245">
        <v>103014898</v>
      </c>
    </row>
    <row r="20" spans="1:11" s="170" customFormat="1" ht="18" customHeight="1">
      <c r="A20" s="247" t="s">
        <v>1463</v>
      </c>
      <c r="B20" s="243"/>
      <c r="C20" s="243">
        <v>0</v>
      </c>
      <c r="D20" s="243">
        <v>0</v>
      </c>
      <c r="E20" s="243">
        <v>0</v>
      </c>
      <c r="F20" s="243">
        <v>0</v>
      </c>
      <c r="G20" s="244">
        <f t="shared" si="2"/>
        <v>0</v>
      </c>
      <c r="H20" s="244">
        <f t="shared" si="3"/>
        <v>0</v>
      </c>
      <c r="I20" s="244">
        <f t="shared" si="1"/>
        <v>0</v>
      </c>
      <c r="J20" s="244">
        <f t="shared" si="4"/>
        <v>0</v>
      </c>
      <c r="K20" s="245">
        <v>103014899</v>
      </c>
    </row>
    <row r="21" spans="1:11" s="170" customFormat="1" ht="18" customHeight="1">
      <c r="A21" s="247" t="s">
        <v>1464</v>
      </c>
      <c r="B21" s="243"/>
      <c r="C21" s="243">
        <v>0</v>
      </c>
      <c r="D21" s="243">
        <v>0</v>
      </c>
      <c r="E21" s="243">
        <v>0</v>
      </c>
      <c r="F21" s="243">
        <v>0</v>
      </c>
      <c r="G21" s="244">
        <f t="shared" si="2"/>
        <v>0</v>
      </c>
      <c r="H21" s="244">
        <f t="shared" si="3"/>
        <v>0</v>
      </c>
      <c r="I21" s="244">
        <f t="shared" si="1"/>
        <v>0</v>
      </c>
      <c r="J21" s="244">
        <f t="shared" si="4"/>
        <v>0</v>
      </c>
      <c r="K21" s="245">
        <v>1030149</v>
      </c>
    </row>
    <row r="22" spans="1:11" s="170" customFormat="1" ht="18" customHeight="1">
      <c r="A22" s="247" t="s">
        <v>1465</v>
      </c>
      <c r="B22" s="243"/>
      <c r="C22" s="243">
        <v>0</v>
      </c>
      <c r="D22" s="243">
        <v>0</v>
      </c>
      <c r="E22" s="243">
        <v>0</v>
      </c>
      <c r="F22" s="243">
        <v>0</v>
      </c>
      <c r="G22" s="244">
        <f t="shared" si="2"/>
        <v>0</v>
      </c>
      <c r="H22" s="244">
        <f t="shared" si="3"/>
        <v>0</v>
      </c>
      <c r="I22" s="244">
        <f t="shared" si="1"/>
        <v>0</v>
      </c>
      <c r="J22" s="244">
        <f t="shared" si="4"/>
        <v>0</v>
      </c>
      <c r="K22" s="245">
        <v>1030150</v>
      </c>
    </row>
    <row r="23" spans="1:11" s="170" customFormat="1" ht="18" customHeight="1">
      <c r="A23" s="247" t="s">
        <v>1466</v>
      </c>
      <c r="B23" s="243"/>
      <c r="C23" s="243">
        <v>0</v>
      </c>
      <c r="D23" s="243">
        <v>0</v>
      </c>
      <c r="E23" s="243">
        <v>0</v>
      </c>
      <c r="F23" s="243">
        <v>0</v>
      </c>
      <c r="G23" s="244">
        <f t="shared" si="2"/>
        <v>0</v>
      </c>
      <c r="H23" s="244">
        <f t="shared" si="3"/>
        <v>0</v>
      </c>
      <c r="I23" s="244">
        <f t="shared" si="1"/>
        <v>0</v>
      </c>
      <c r="J23" s="244">
        <f t="shared" si="4"/>
        <v>0</v>
      </c>
      <c r="K23" s="245">
        <v>103015001</v>
      </c>
    </row>
    <row r="24" spans="1:11" s="170" customFormat="1" ht="18" customHeight="1">
      <c r="A24" s="247" t="s">
        <v>1467</v>
      </c>
      <c r="B24" s="243"/>
      <c r="C24" s="243">
        <v>0</v>
      </c>
      <c r="D24" s="243">
        <v>0</v>
      </c>
      <c r="E24" s="243">
        <v>0</v>
      </c>
      <c r="F24" s="243">
        <v>0</v>
      </c>
      <c r="G24" s="244">
        <f t="shared" si="2"/>
        <v>0</v>
      </c>
      <c r="H24" s="244">
        <f t="shared" si="3"/>
        <v>0</v>
      </c>
      <c r="I24" s="244">
        <f t="shared" si="1"/>
        <v>0</v>
      </c>
      <c r="J24" s="244">
        <f t="shared" si="4"/>
        <v>0</v>
      </c>
      <c r="K24" s="245">
        <v>103015002</v>
      </c>
    </row>
    <row r="25" spans="1:11" s="170" customFormat="1" ht="18" customHeight="1">
      <c r="A25" s="247" t="s">
        <v>1468</v>
      </c>
      <c r="B25" s="243"/>
      <c r="C25" s="243">
        <v>0</v>
      </c>
      <c r="D25" s="243">
        <v>0</v>
      </c>
      <c r="E25" s="243">
        <v>0</v>
      </c>
      <c r="F25" s="243">
        <v>0</v>
      </c>
      <c r="G25" s="244">
        <f t="shared" si="2"/>
        <v>0</v>
      </c>
      <c r="H25" s="244">
        <f t="shared" si="3"/>
        <v>0</v>
      </c>
      <c r="I25" s="244">
        <f t="shared" si="1"/>
        <v>0</v>
      </c>
      <c r="J25" s="244">
        <f t="shared" si="4"/>
        <v>0</v>
      </c>
      <c r="K25" s="245">
        <v>1030152</v>
      </c>
    </row>
    <row r="26" spans="1:11" s="170" customFormat="1" ht="18" customHeight="1">
      <c r="A26" s="247" t="s">
        <v>1469</v>
      </c>
      <c r="B26" s="243"/>
      <c r="C26" s="243">
        <v>0</v>
      </c>
      <c r="D26" s="243">
        <v>0</v>
      </c>
      <c r="E26" s="243">
        <v>0</v>
      </c>
      <c r="F26" s="243">
        <v>0</v>
      </c>
      <c r="G26" s="244">
        <f t="shared" si="2"/>
        <v>0</v>
      </c>
      <c r="H26" s="244">
        <f t="shared" si="3"/>
        <v>0</v>
      </c>
      <c r="I26" s="244">
        <f t="shared" si="1"/>
        <v>0</v>
      </c>
      <c r="J26" s="244">
        <f t="shared" si="4"/>
        <v>0</v>
      </c>
      <c r="K26" s="245">
        <v>1030153</v>
      </c>
    </row>
    <row r="27" spans="1:11" s="170" customFormat="1" ht="18" customHeight="1">
      <c r="A27" s="247" t="s">
        <v>1470</v>
      </c>
      <c r="B27" s="243"/>
      <c r="C27" s="243">
        <v>0</v>
      </c>
      <c r="D27" s="243">
        <v>0</v>
      </c>
      <c r="E27" s="243">
        <v>0</v>
      </c>
      <c r="F27" s="243">
        <v>0</v>
      </c>
      <c r="G27" s="244">
        <f t="shared" si="2"/>
        <v>0</v>
      </c>
      <c r="H27" s="244">
        <f t="shared" si="3"/>
        <v>0</v>
      </c>
      <c r="I27" s="244">
        <f t="shared" si="1"/>
        <v>0</v>
      </c>
      <c r="J27" s="244">
        <f t="shared" si="4"/>
        <v>0</v>
      </c>
      <c r="K27" s="245">
        <v>1030154</v>
      </c>
    </row>
    <row r="28" spans="1:11" s="170" customFormat="1" ht="18" customHeight="1">
      <c r="A28" s="247" t="s">
        <v>1471</v>
      </c>
      <c r="B28" s="243"/>
      <c r="C28" s="243"/>
      <c r="D28" s="243"/>
      <c r="E28" s="243">
        <v>0</v>
      </c>
      <c r="F28" s="243">
        <v>0</v>
      </c>
      <c r="G28" s="244">
        <f t="shared" si="2"/>
        <v>0</v>
      </c>
      <c r="H28" s="244">
        <f t="shared" si="3"/>
        <v>0</v>
      </c>
      <c r="I28" s="244">
        <f t="shared" si="1"/>
        <v>0</v>
      </c>
      <c r="J28" s="244">
        <f t="shared" si="4"/>
        <v>0</v>
      </c>
      <c r="K28" s="245">
        <v>1030155</v>
      </c>
    </row>
    <row r="29" spans="1:11" s="170" customFormat="1" ht="18" customHeight="1">
      <c r="A29" s="247" t="s">
        <v>1472</v>
      </c>
      <c r="B29" s="243"/>
      <c r="C29" s="243"/>
      <c r="D29" s="243"/>
      <c r="E29" s="243">
        <v>0</v>
      </c>
      <c r="F29" s="243">
        <v>0</v>
      </c>
      <c r="G29" s="244">
        <f t="shared" si="2"/>
        <v>0</v>
      </c>
      <c r="H29" s="244">
        <f t="shared" si="3"/>
        <v>0</v>
      </c>
      <c r="I29" s="244">
        <f t="shared" si="1"/>
        <v>0</v>
      </c>
      <c r="J29" s="244">
        <f t="shared" si="4"/>
        <v>0</v>
      </c>
      <c r="K29" s="245">
        <v>103015501</v>
      </c>
    </row>
    <row r="30" spans="1:11" s="170" customFormat="1" ht="18" customHeight="1">
      <c r="A30" s="247" t="s">
        <v>1473</v>
      </c>
      <c r="B30" s="243"/>
      <c r="C30" s="243"/>
      <c r="D30" s="243"/>
      <c r="E30" s="243">
        <v>0</v>
      </c>
      <c r="F30" s="243">
        <v>0</v>
      </c>
      <c r="G30" s="244">
        <f t="shared" si="2"/>
        <v>0</v>
      </c>
      <c r="H30" s="244">
        <f t="shared" si="3"/>
        <v>0</v>
      </c>
      <c r="I30" s="244">
        <f t="shared" si="1"/>
        <v>0</v>
      </c>
      <c r="J30" s="244">
        <f t="shared" si="4"/>
        <v>0</v>
      </c>
      <c r="K30" s="245">
        <v>103015502</v>
      </c>
    </row>
    <row r="31" spans="1:11" s="170" customFormat="1" ht="18" customHeight="1">
      <c r="A31" s="247" t="s">
        <v>1474</v>
      </c>
      <c r="B31" s="243"/>
      <c r="C31" s="243"/>
      <c r="D31" s="243"/>
      <c r="E31" s="243">
        <v>0</v>
      </c>
      <c r="F31" s="243">
        <v>0</v>
      </c>
      <c r="G31" s="244">
        <f t="shared" si="2"/>
        <v>0</v>
      </c>
      <c r="H31" s="244">
        <f t="shared" si="3"/>
        <v>0</v>
      </c>
      <c r="I31" s="244">
        <f t="shared" si="1"/>
        <v>0</v>
      </c>
      <c r="J31" s="244">
        <f t="shared" si="4"/>
        <v>0</v>
      </c>
      <c r="K31" s="245">
        <v>1030156</v>
      </c>
    </row>
    <row r="32" spans="1:11" s="170" customFormat="1" ht="18" customHeight="1">
      <c r="A32" s="247" t="s">
        <v>1475</v>
      </c>
      <c r="B32" s="243"/>
      <c r="C32" s="243"/>
      <c r="D32" s="243"/>
      <c r="E32" s="243">
        <v>0</v>
      </c>
      <c r="F32" s="243">
        <v>0</v>
      </c>
      <c r="G32" s="244">
        <f t="shared" si="2"/>
        <v>0</v>
      </c>
      <c r="H32" s="244">
        <f t="shared" si="3"/>
        <v>0</v>
      </c>
      <c r="I32" s="244">
        <f t="shared" si="1"/>
        <v>0</v>
      </c>
      <c r="J32" s="244">
        <f t="shared" si="4"/>
        <v>0</v>
      </c>
      <c r="K32" s="245">
        <v>1030157</v>
      </c>
    </row>
    <row r="33" spans="1:11" s="170" customFormat="1" ht="18" customHeight="1">
      <c r="A33" s="247" t="s">
        <v>1476</v>
      </c>
      <c r="B33" s="243"/>
      <c r="C33" s="243"/>
      <c r="D33" s="243"/>
      <c r="E33" s="243">
        <v>0</v>
      </c>
      <c r="F33" s="243">
        <v>0</v>
      </c>
      <c r="G33" s="244">
        <f t="shared" si="2"/>
        <v>0</v>
      </c>
      <c r="H33" s="244">
        <f t="shared" si="3"/>
        <v>0</v>
      </c>
      <c r="I33" s="244">
        <f t="shared" si="1"/>
        <v>0</v>
      </c>
      <c r="J33" s="244">
        <f t="shared" si="4"/>
        <v>0</v>
      </c>
      <c r="K33" s="245">
        <v>1030158</v>
      </c>
    </row>
    <row r="34" spans="1:11" s="170" customFormat="1" ht="18" customHeight="1">
      <c r="A34" s="247" t="s">
        <v>1477</v>
      </c>
      <c r="B34" s="243"/>
      <c r="C34" s="243"/>
      <c r="D34" s="243"/>
      <c r="E34" s="243">
        <v>0</v>
      </c>
      <c r="F34" s="243">
        <v>0</v>
      </c>
      <c r="G34" s="244">
        <f t="shared" si="2"/>
        <v>0</v>
      </c>
      <c r="H34" s="244">
        <f t="shared" si="3"/>
        <v>0</v>
      </c>
      <c r="I34" s="244">
        <f t="shared" si="1"/>
        <v>0</v>
      </c>
      <c r="J34" s="244">
        <f t="shared" si="4"/>
        <v>0</v>
      </c>
      <c r="K34" s="245">
        <v>103015801</v>
      </c>
    </row>
    <row r="35" spans="1:11" s="170" customFormat="1" ht="18" customHeight="1">
      <c r="A35" s="247" t="s">
        <v>1478</v>
      </c>
      <c r="B35" s="243"/>
      <c r="C35" s="243"/>
      <c r="D35" s="243"/>
      <c r="E35" s="243">
        <v>0</v>
      </c>
      <c r="F35" s="243">
        <v>0</v>
      </c>
      <c r="G35" s="244">
        <f t="shared" si="2"/>
        <v>0</v>
      </c>
      <c r="H35" s="244">
        <f t="shared" si="3"/>
        <v>0</v>
      </c>
      <c r="I35" s="244">
        <f t="shared" si="1"/>
        <v>0</v>
      </c>
      <c r="J35" s="244">
        <f t="shared" si="4"/>
        <v>0</v>
      </c>
      <c r="K35" s="245">
        <v>103015803</v>
      </c>
    </row>
    <row r="36" spans="1:11" s="170" customFormat="1" ht="18" customHeight="1">
      <c r="A36" s="247" t="s">
        <v>1479</v>
      </c>
      <c r="B36" s="243"/>
      <c r="C36" s="243"/>
      <c r="D36" s="243"/>
      <c r="E36" s="243">
        <v>0</v>
      </c>
      <c r="F36" s="243">
        <v>0</v>
      </c>
      <c r="G36" s="244">
        <f t="shared" si="2"/>
        <v>0</v>
      </c>
      <c r="H36" s="244">
        <f t="shared" si="3"/>
        <v>0</v>
      </c>
      <c r="I36" s="244">
        <f t="shared" si="1"/>
        <v>0</v>
      </c>
      <c r="J36" s="244">
        <f t="shared" si="4"/>
        <v>0</v>
      </c>
      <c r="K36" s="245">
        <v>1030159</v>
      </c>
    </row>
    <row r="37" spans="1:11" s="170" customFormat="1" ht="18" customHeight="1">
      <c r="A37" s="247" t="s">
        <v>1480</v>
      </c>
      <c r="B37" s="243"/>
      <c r="C37" s="243"/>
      <c r="D37" s="243"/>
      <c r="E37" s="243">
        <v>0</v>
      </c>
      <c r="F37" s="243">
        <v>0</v>
      </c>
      <c r="G37" s="244">
        <f t="shared" si="2"/>
        <v>0</v>
      </c>
      <c r="H37" s="244">
        <f t="shared" si="3"/>
        <v>0</v>
      </c>
      <c r="I37" s="244">
        <f t="shared" si="1"/>
        <v>0</v>
      </c>
      <c r="J37" s="244">
        <f t="shared" si="4"/>
        <v>0</v>
      </c>
      <c r="K37" s="245">
        <v>1030166</v>
      </c>
    </row>
    <row r="38" spans="1:11" s="170" customFormat="1" ht="18" customHeight="1">
      <c r="A38" s="247" t="s">
        <v>1481</v>
      </c>
      <c r="B38" s="243"/>
      <c r="C38" s="243"/>
      <c r="D38" s="243"/>
      <c r="E38" s="243">
        <v>0</v>
      </c>
      <c r="F38" s="243">
        <v>0</v>
      </c>
      <c r="G38" s="244">
        <f t="shared" si="2"/>
        <v>0</v>
      </c>
      <c r="H38" s="244">
        <f t="shared" si="3"/>
        <v>0</v>
      </c>
      <c r="I38" s="244">
        <f t="shared" si="1"/>
        <v>0</v>
      </c>
      <c r="J38" s="244">
        <f t="shared" si="4"/>
        <v>0</v>
      </c>
      <c r="K38" s="245">
        <v>1030168</v>
      </c>
    </row>
    <row r="39" spans="1:11" s="170" customFormat="1" ht="18" customHeight="1">
      <c r="A39" s="247" t="s">
        <v>1482</v>
      </c>
      <c r="B39" s="243"/>
      <c r="C39" s="243"/>
      <c r="D39" s="243"/>
      <c r="E39" s="243">
        <v>0</v>
      </c>
      <c r="F39" s="243">
        <v>0</v>
      </c>
      <c r="G39" s="244">
        <f t="shared" si="2"/>
        <v>0</v>
      </c>
      <c r="H39" s="244">
        <f t="shared" si="3"/>
        <v>0</v>
      </c>
      <c r="I39" s="244">
        <f t="shared" si="1"/>
        <v>0</v>
      </c>
      <c r="J39" s="244">
        <f t="shared" si="4"/>
        <v>0</v>
      </c>
      <c r="K39" s="245">
        <v>1030171</v>
      </c>
    </row>
    <row r="40" spans="1:11" s="170" customFormat="1" ht="18" customHeight="1">
      <c r="A40" s="247" t="s">
        <v>1483</v>
      </c>
      <c r="B40" s="243"/>
      <c r="C40" s="243"/>
      <c r="D40" s="243"/>
      <c r="E40" s="243">
        <v>0</v>
      </c>
      <c r="F40" s="243">
        <v>0</v>
      </c>
      <c r="G40" s="244">
        <f t="shared" si="2"/>
        <v>0</v>
      </c>
      <c r="H40" s="244">
        <f t="shared" si="3"/>
        <v>0</v>
      </c>
      <c r="I40" s="244">
        <f t="shared" si="1"/>
        <v>0</v>
      </c>
      <c r="J40" s="244">
        <f t="shared" si="4"/>
        <v>0</v>
      </c>
      <c r="K40" s="245">
        <v>1030175</v>
      </c>
    </row>
    <row r="41" spans="1:11" s="170" customFormat="1" ht="18" customHeight="1">
      <c r="A41" s="247" t="s">
        <v>1484</v>
      </c>
      <c r="B41" s="243"/>
      <c r="C41" s="243"/>
      <c r="D41" s="243"/>
      <c r="E41" s="243">
        <v>0</v>
      </c>
      <c r="F41" s="243">
        <v>0</v>
      </c>
      <c r="G41" s="244">
        <f t="shared" si="2"/>
        <v>0</v>
      </c>
      <c r="H41" s="244">
        <f t="shared" si="3"/>
        <v>0</v>
      </c>
      <c r="I41" s="244">
        <f t="shared" si="1"/>
        <v>0</v>
      </c>
      <c r="J41" s="244">
        <f t="shared" si="4"/>
        <v>0</v>
      </c>
      <c r="K41" s="245">
        <v>103017501</v>
      </c>
    </row>
    <row r="42" spans="1:11" s="170" customFormat="1" ht="18" customHeight="1">
      <c r="A42" s="247" t="s">
        <v>1485</v>
      </c>
      <c r="B42" s="243"/>
      <c r="C42" s="243"/>
      <c r="D42" s="243"/>
      <c r="E42" s="243">
        <v>0</v>
      </c>
      <c r="F42" s="243">
        <v>0</v>
      </c>
      <c r="G42" s="244">
        <f t="shared" si="2"/>
        <v>0</v>
      </c>
      <c r="H42" s="244">
        <f t="shared" si="3"/>
        <v>0</v>
      </c>
      <c r="I42" s="244">
        <f t="shared" si="1"/>
        <v>0</v>
      </c>
      <c r="J42" s="244">
        <f t="shared" si="4"/>
        <v>0</v>
      </c>
      <c r="K42" s="245">
        <v>103017502</v>
      </c>
    </row>
    <row r="43" spans="1:11" s="170" customFormat="1" ht="18" customHeight="1">
      <c r="A43" s="247" t="s">
        <v>1486</v>
      </c>
      <c r="B43" s="243"/>
      <c r="C43" s="243">
        <v>275</v>
      </c>
      <c r="D43" s="243"/>
      <c r="E43" s="243">
        <v>275</v>
      </c>
      <c r="F43" s="243">
        <v>309</v>
      </c>
      <c r="G43" s="244">
        <f t="shared" si="2"/>
        <v>1.1236363636363635</v>
      </c>
      <c r="H43" s="244">
        <f t="shared" si="3"/>
        <v>1.1236363636363635</v>
      </c>
      <c r="I43" s="244">
        <f t="shared" si="1"/>
        <v>0</v>
      </c>
      <c r="J43" s="244">
        <f t="shared" si="4"/>
        <v>1.1236363636363635</v>
      </c>
      <c r="K43" s="245">
        <v>1030178</v>
      </c>
    </row>
    <row r="44" spans="1:11" s="170" customFormat="1" ht="18" customHeight="1">
      <c r="A44" s="247" t="s">
        <v>1487</v>
      </c>
      <c r="B44" s="243"/>
      <c r="C44" s="243"/>
      <c r="D44" s="243"/>
      <c r="E44" s="243">
        <v>0</v>
      </c>
      <c r="F44" s="243">
        <v>0</v>
      </c>
      <c r="G44" s="244">
        <f t="shared" si="2"/>
        <v>0</v>
      </c>
      <c r="H44" s="244">
        <f t="shared" si="3"/>
        <v>0</v>
      </c>
      <c r="I44" s="244">
        <f t="shared" si="1"/>
        <v>0</v>
      </c>
      <c r="J44" s="244">
        <f t="shared" si="4"/>
        <v>0</v>
      </c>
      <c r="K44" s="245">
        <v>1030180</v>
      </c>
    </row>
    <row r="45" spans="1:11" s="170" customFormat="1" ht="18" customHeight="1">
      <c r="A45" s="247" t="s">
        <v>1488</v>
      </c>
      <c r="B45" s="243"/>
      <c r="C45" s="243"/>
      <c r="D45" s="243"/>
      <c r="E45" s="243">
        <v>0</v>
      </c>
      <c r="F45" s="243">
        <v>0</v>
      </c>
      <c r="G45" s="244">
        <f t="shared" si="2"/>
        <v>0</v>
      </c>
      <c r="H45" s="244">
        <f t="shared" si="3"/>
        <v>0</v>
      </c>
      <c r="I45" s="244">
        <f t="shared" si="1"/>
        <v>0</v>
      </c>
      <c r="J45" s="244">
        <f t="shared" si="4"/>
        <v>0</v>
      </c>
      <c r="K45" s="245">
        <v>103018001</v>
      </c>
    </row>
    <row r="46" spans="1:11" s="170" customFormat="1" ht="18" customHeight="1">
      <c r="A46" s="247" t="s">
        <v>1489</v>
      </c>
      <c r="B46" s="243"/>
      <c r="C46" s="243"/>
      <c r="D46" s="243"/>
      <c r="E46" s="243">
        <v>0</v>
      </c>
      <c r="F46" s="243">
        <v>0</v>
      </c>
      <c r="G46" s="244">
        <f t="shared" si="2"/>
        <v>0</v>
      </c>
      <c r="H46" s="244">
        <f t="shared" si="3"/>
        <v>0</v>
      </c>
      <c r="I46" s="244">
        <f t="shared" si="1"/>
        <v>0</v>
      </c>
      <c r="J46" s="244">
        <f t="shared" si="4"/>
        <v>0</v>
      </c>
      <c r="K46" s="245">
        <v>103018002</v>
      </c>
    </row>
    <row r="47" spans="1:11" s="170" customFormat="1" ht="18" customHeight="1">
      <c r="A47" s="247" t="s">
        <v>1490</v>
      </c>
      <c r="B47" s="243"/>
      <c r="C47" s="243"/>
      <c r="D47" s="243"/>
      <c r="E47" s="243">
        <v>0</v>
      </c>
      <c r="F47" s="243">
        <v>0</v>
      </c>
      <c r="G47" s="244">
        <f t="shared" si="2"/>
        <v>0</v>
      </c>
      <c r="H47" s="244">
        <f t="shared" si="3"/>
        <v>0</v>
      </c>
      <c r="I47" s="244">
        <f t="shared" si="1"/>
        <v>0</v>
      </c>
      <c r="J47" s="244">
        <f t="shared" si="4"/>
        <v>0</v>
      </c>
      <c r="K47" s="245">
        <v>103018003</v>
      </c>
    </row>
    <row r="48" spans="1:11" s="170" customFormat="1" ht="18" customHeight="1">
      <c r="A48" s="247" t="s">
        <v>1491</v>
      </c>
      <c r="B48" s="243"/>
      <c r="C48" s="243"/>
      <c r="D48" s="243"/>
      <c r="E48" s="243">
        <v>0</v>
      </c>
      <c r="F48" s="243">
        <v>0</v>
      </c>
      <c r="G48" s="244">
        <f t="shared" si="2"/>
        <v>0</v>
      </c>
      <c r="H48" s="244">
        <f t="shared" si="3"/>
        <v>0</v>
      </c>
      <c r="I48" s="244">
        <f t="shared" si="1"/>
        <v>0</v>
      </c>
      <c r="J48" s="244">
        <f t="shared" si="4"/>
        <v>0</v>
      </c>
      <c r="K48" s="245">
        <v>103018004</v>
      </c>
    </row>
    <row r="49" spans="1:11" s="170" customFormat="1" ht="18" customHeight="1">
      <c r="A49" s="247" t="s">
        <v>1492</v>
      </c>
      <c r="B49" s="243"/>
      <c r="C49" s="243"/>
      <c r="D49" s="243"/>
      <c r="E49" s="243">
        <v>0</v>
      </c>
      <c r="F49" s="243">
        <v>0</v>
      </c>
      <c r="G49" s="244">
        <f t="shared" si="2"/>
        <v>0</v>
      </c>
      <c r="H49" s="244">
        <f t="shared" si="3"/>
        <v>0</v>
      </c>
      <c r="I49" s="244">
        <f t="shared" si="1"/>
        <v>0</v>
      </c>
      <c r="J49" s="244">
        <f t="shared" si="4"/>
        <v>0</v>
      </c>
      <c r="K49" s="245">
        <v>103018005</v>
      </c>
    </row>
    <row r="50" spans="1:11" s="170" customFormat="1" ht="18" customHeight="1">
      <c r="A50" s="247" t="s">
        <v>1493</v>
      </c>
      <c r="B50" s="243"/>
      <c r="C50" s="243"/>
      <c r="D50" s="243"/>
      <c r="E50" s="243">
        <v>0</v>
      </c>
      <c r="F50" s="243">
        <v>0</v>
      </c>
      <c r="G50" s="244">
        <f t="shared" si="2"/>
        <v>0</v>
      </c>
      <c r="H50" s="244">
        <f t="shared" si="3"/>
        <v>0</v>
      </c>
      <c r="I50" s="244">
        <f t="shared" si="1"/>
        <v>0</v>
      </c>
      <c r="J50" s="244">
        <f t="shared" si="4"/>
        <v>0</v>
      </c>
      <c r="K50" s="245">
        <v>103018006</v>
      </c>
    </row>
    <row r="51" spans="1:11" s="170" customFormat="1" ht="18" customHeight="1">
      <c r="A51" s="247" t="s">
        <v>1494</v>
      </c>
      <c r="B51" s="243"/>
      <c r="C51" s="243"/>
      <c r="D51" s="243"/>
      <c r="E51" s="243">
        <v>0</v>
      </c>
      <c r="F51" s="243">
        <v>0</v>
      </c>
      <c r="G51" s="244">
        <f t="shared" si="2"/>
        <v>0</v>
      </c>
      <c r="H51" s="244">
        <f t="shared" si="3"/>
        <v>0</v>
      </c>
      <c r="I51" s="244">
        <f t="shared" si="1"/>
        <v>0</v>
      </c>
      <c r="J51" s="244">
        <f t="shared" si="4"/>
        <v>0</v>
      </c>
      <c r="K51" s="245">
        <v>103018007</v>
      </c>
    </row>
    <row r="52" spans="1:11" s="170" customFormat="1" ht="18" customHeight="1">
      <c r="A52" s="247" t="s">
        <v>1495</v>
      </c>
      <c r="B52" s="243"/>
      <c r="C52" s="243"/>
      <c r="D52" s="243"/>
      <c r="E52" s="243">
        <v>0</v>
      </c>
      <c r="F52" s="243">
        <v>0</v>
      </c>
      <c r="G52" s="244">
        <f t="shared" si="2"/>
        <v>0</v>
      </c>
      <c r="H52" s="244">
        <f t="shared" si="3"/>
        <v>0</v>
      </c>
      <c r="I52" s="244">
        <f t="shared" si="1"/>
        <v>0</v>
      </c>
      <c r="J52" s="244">
        <f t="shared" si="4"/>
        <v>0</v>
      </c>
      <c r="K52" s="245">
        <v>1030181</v>
      </c>
    </row>
    <row r="53" spans="1:11" s="170" customFormat="1" ht="18" customHeight="1">
      <c r="A53" s="247" t="s">
        <v>1496</v>
      </c>
      <c r="B53" s="243"/>
      <c r="C53" s="243"/>
      <c r="D53" s="243"/>
      <c r="E53" s="243">
        <v>0</v>
      </c>
      <c r="F53" s="243">
        <v>0</v>
      </c>
      <c r="G53" s="244">
        <f t="shared" si="2"/>
        <v>0</v>
      </c>
      <c r="H53" s="244">
        <f t="shared" si="3"/>
        <v>0</v>
      </c>
      <c r="I53" s="244">
        <f t="shared" si="1"/>
        <v>0</v>
      </c>
      <c r="J53" s="244">
        <f t="shared" si="4"/>
        <v>0</v>
      </c>
      <c r="K53" s="245">
        <v>1030199</v>
      </c>
    </row>
    <row r="54" spans="1:11" s="170" customFormat="1" ht="18" customHeight="1">
      <c r="A54" s="247" t="s">
        <v>1497</v>
      </c>
      <c r="B54" s="243"/>
      <c r="C54" s="243"/>
      <c r="D54" s="243"/>
      <c r="E54" s="243">
        <v>0</v>
      </c>
      <c r="F54" s="243">
        <v>375</v>
      </c>
      <c r="G54" s="244">
        <f t="shared" si="2"/>
        <v>0</v>
      </c>
      <c r="H54" s="244">
        <f t="shared" si="3"/>
        <v>0</v>
      </c>
      <c r="I54" s="244">
        <f t="shared" si="1"/>
        <v>0</v>
      </c>
      <c r="J54" s="244">
        <f t="shared" si="4"/>
        <v>0</v>
      </c>
      <c r="K54" s="245">
        <v>10310</v>
      </c>
    </row>
    <row r="55" spans="1:11" s="170" customFormat="1" ht="18" customHeight="1">
      <c r="A55" s="247" t="s">
        <v>1498</v>
      </c>
      <c r="B55" s="243"/>
      <c r="C55" s="243"/>
      <c r="D55" s="243"/>
      <c r="E55" s="243">
        <v>0</v>
      </c>
      <c r="F55" s="243">
        <v>0</v>
      </c>
      <c r="G55" s="244">
        <f t="shared" si="2"/>
        <v>0</v>
      </c>
      <c r="H55" s="244">
        <f t="shared" si="3"/>
        <v>0</v>
      </c>
      <c r="I55" s="244">
        <f t="shared" si="1"/>
        <v>0</v>
      </c>
      <c r="J55" s="244">
        <f t="shared" si="4"/>
        <v>0</v>
      </c>
      <c r="K55" s="245">
        <v>1031003</v>
      </c>
    </row>
    <row r="56" spans="1:11" s="170" customFormat="1" ht="18" customHeight="1">
      <c r="A56" s="247" t="s">
        <v>1499</v>
      </c>
      <c r="B56" s="243"/>
      <c r="C56" s="243"/>
      <c r="D56" s="243"/>
      <c r="E56" s="243">
        <v>0</v>
      </c>
      <c r="F56" s="243">
        <v>0</v>
      </c>
      <c r="G56" s="244">
        <f t="shared" si="2"/>
        <v>0</v>
      </c>
      <c r="H56" s="244">
        <f t="shared" si="3"/>
        <v>0</v>
      </c>
      <c r="I56" s="244">
        <f t="shared" si="1"/>
        <v>0</v>
      </c>
      <c r="J56" s="244">
        <f t="shared" si="4"/>
        <v>0</v>
      </c>
      <c r="K56" s="245">
        <v>1031005</v>
      </c>
    </row>
    <row r="57" spans="1:11" s="170" customFormat="1" ht="18" customHeight="1">
      <c r="A57" s="247" t="s">
        <v>1500</v>
      </c>
      <c r="B57" s="243"/>
      <c r="C57" s="243"/>
      <c r="D57" s="243"/>
      <c r="E57" s="243">
        <v>0</v>
      </c>
      <c r="F57" s="243">
        <v>0</v>
      </c>
      <c r="G57" s="244">
        <f t="shared" si="2"/>
        <v>0</v>
      </c>
      <c r="H57" s="244">
        <f t="shared" si="3"/>
        <v>0</v>
      </c>
      <c r="I57" s="244">
        <f t="shared" si="1"/>
        <v>0</v>
      </c>
      <c r="J57" s="244">
        <f t="shared" si="4"/>
        <v>0</v>
      </c>
      <c r="K57" s="245">
        <v>1031006</v>
      </c>
    </row>
    <row r="58" spans="1:11" s="170" customFormat="1" ht="18" customHeight="1">
      <c r="A58" s="247" t="s">
        <v>1501</v>
      </c>
      <c r="B58" s="243"/>
      <c r="C58" s="243"/>
      <c r="D58" s="243"/>
      <c r="E58" s="243">
        <v>0</v>
      </c>
      <c r="F58" s="243">
        <v>0</v>
      </c>
      <c r="G58" s="244">
        <f t="shared" si="2"/>
        <v>0</v>
      </c>
      <c r="H58" s="244">
        <f t="shared" si="3"/>
        <v>0</v>
      </c>
      <c r="I58" s="244">
        <f t="shared" si="1"/>
        <v>0</v>
      </c>
      <c r="J58" s="244">
        <f t="shared" si="4"/>
        <v>0</v>
      </c>
      <c r="K58" s="245">
        <v>103100601</v>
      </c>
    </row>
    <row r="59" spans="1:11" s="170" customFormat="1" ht="18" customHeight="1">
      <c r="A59" s="247" t="s">
        <v>1502</v>
      </c>
      <c r="B59" s="243"/>
      <c r="C59" s="243"/>
      <c r="D59" s="243"/>
      <c r="E59" s="243">
        <v>0</v>
      </c>
      <c r="F59" s="243">
        <v>0</v>
      </c>
      <c r="G59" s="244">
        <f t="shared" si="2"/>
        <v>0</v>
      </c>
      <c r="H59" s="244">
        <f t="shared" si="3"/>
        <v>0</v>
      </c>
      <c r="I59" s="244">
        <f t="shared" si="1"/>
        <v>0</v>
      </c>
      <c r="J59" s="244">
        <f t="shared" si="4"/>
        <v>0</v>
      </c>
      <c r="K59" s="245">
        <v>103100602</v>
      </c>
    </row>
    <row r="60" spans="1:11" s="170" customFormat="1" ht="18" customHeight="1">
      <c r="A60" s="247" t="s">
        <v>1503</v>
      </c>
      <c r="B60" s="243"/>
      <c r="C60" s="243"/>
      <c r="D60" s="243"/>
      <c r="E60" s="243">
        <v>0</v>
      </c>
      <c r="F60" s="243">
        <v>0</v>
      </c>
      <c r="G60" s="244">
        <f t="shared" si="2"/>
        <v>0</v>
      </c>
      <c r="H60" s="244">
        <f t="shared" si="3"/>
        <v>0</v>
      </c>
      <c r="I60" s="244">
        <f t="shared" si="1"/>
        <v>0</v>
      </c>
      <c r="J60" s="244">
        <f t="shared" si="4"/>
        <v>0</v>
      </c>
      <c r="K60" s="245">
        <v>103100699</v>
      </c>
    </row>
    <row r="61" spans="1:11" s="170" customFormat="1" ht="18" customHeight="1">
      <c r="A61" s="247" t="s">
        <v>1504</v>
      </c>
      <c r="B61" s="243"/>
      <c r="C61" s="243"/>
      <c r="D61" s="243"/>
      <c r="E61" s="243">
        <v>0</v>
      </c>
      <c r="F61" s="243">
        <v>0</v>
      </c>
      <c r="G61" s="244">
        <f t="shared" si="2"/>
        <v>0</v>
      </c>
      <c r="H61" s="244">
        <f t="shared" si="3"/>
        <v>0</v>
      </c>
      <c r="I61" s="244">
        <f t="shared" si="1"/>
        <v>0</v>
      </c>
      <c r="J61" s="244">
        <f t="shared" si="4"/>
        <v>0</v>
      </c>
      <c r="K61" s="245">
        <v>1031008</v>
      </c>
    </row>
    <row r="62" spans="1:11" s="170" customFormat="1" ht="18" customHeight="1">
      <c r="A62" s="247" t="s">
        <v>1505</v>
      </c>
      <c r="B62" s="243"/>
      <c r="C62" s="243"/>
      <c r="D62" s="243"/>
      <c r="E62" s="243">
        <v>0</v>
      </c>
      <c r="F62" s="243">
        <v>0</v>
      </c>
      <c r="G62" s="244">
        <f t="shared" si="2"/>
        <v>0</v>
      </c>
      <c r="H62" s="244">
        <f t="shared" si="3"/>
        <v>0</v>
      </c>
      <c r="I62" s="244">
        <f t="shared" si="1"/>
        <v>0</v>
      </c>
      <c r="J62" s="244">
        <f t="shared" si="4"/>
        <v>0</v>
      </c>
      <c r="K62" s="245">
        <v>1031009</v>
      </c>
    </row>
    <row r="63" spans="1:11" s="170" customFormat="1" ht="18" customHeight="1">
      <c r="A63" s="247" t="s">
        <v>1506</v>
      </c>
      <c r="B63" s="243"/>
      <c r="C63" s="243"/>
      <c r="D63" s="243"/>
      <c r="E63" s="243">
        <v>0</v>
      </c>
      <c r="F63" s="243">
        <v>0</v>
      </c>
      <c r="G63" s="244">
        <f t="shared" si="2"/>
        <v>0</v>
      </c>
      <c r="H63" s="244">
        <f t="shared" si="3"/>
        <v>0</v>
      </c>
      <c r="I63" s="244">
        <f t="shared" si="1"/>
        <v>0</v>
      </c>
      <c r="J63" s="244">
        <f t="shared" si="4"/>
        <v>0</v>
      </c>
      <c r="K63" s="245">
        <v>1031010</v>
      </c>
    </row>
    <row r="64" spans="1:11" s="170" customFormat="1" ht="18" customHeight="1">
      <c r="A64" s="247" t="s">
        <v>1507</v>
      </c>
      <c r="B64" s="243"/>
      <c r="C64" s="243"/>
      <c r="D64" s="243"/>
      <c r="E64" s="243">
        <v>0</v>
      </c>
      <c r="F64" s="243">
        <v>0</v>
      </c>
      <c r="G64" s="244">
        <f t="shared" si="2"/>
        <v>0</v>
      </c>
      <c r="H64" s="244">
        <f t="shared" si="3"/>
        <v>0</v>
      </c>
      <c r="I64" s="244">
        <f t="shared" si="1"/>
        <v>0</v>
      </c>
      <c r="J64" s="244">
        <f t="shared" si="4"/>
        <v>0</v>
      </c>
      <c r="K64" s="245">
        <v>1031011</v>
      </c>
    </row>
    <row r="65" spans="1:11" s="170" customFormat="1" ht="18" customHeight="1">
      <c r="A65" s="247" t="s">
        <v>1508</v>
      </c>
      <c r="B65" s="243"/>
      <c r="C65" s="243"/>
      <c r="D65" s="243"/>
      <c r="E65" s="243">
        <v>0</v>
      </c>
      <c r="F65" s="243">
        <v>0</v>
      </c>
      <c r="G65" s="244">
        <f t="shared" si="2"/>
        <v>0</v>
      </c>
      <c r="H65" s="244">
        <f t="shared" si="3"/>
        <v>0</v>
      </c>
      <c r="I65" s="244">
        <f t="shared" si="1"/>
        <v>0</v>
      </c>
      <c r="J65" s="244">
        <f t="shared" si="4"/>
        <v>0</v>
      </c>
      <c r="K65" s="245">
        <v>1031012</v>
      </c>
    </row>
    <row r="66" spans="1:11" s="170" customFormat="1" ht="18" customHeight="1">
      <c r="A66" s="247" t="s">
        <v>1509</v>
      </c>
      <c r="B66" s="243"/>
      <c r="C66" s="243"/>
      <c r="D66" s="243"/>
      <c r="E66" s="243">
        <v>0</v>
      </c>
      <c r="F66" s="243">
        <v>0</v>
      </c>
      <c r="G66" s="244">
        <f t="shared" si="2"/>
        <v>0</v>
      </c>
      <c r="H66" s="244">
        <f t="shared" si="3"/>
        <v>0</v>
      </c>
      <c r="I66" s="244">
        <f t="shared" si="1"/>
        <v>0</v>
      </c>
      <c r="J66" s="244">
        <f t="shared" si="4"/>
        <v>0</v>
      </c>
      <c r="K66" s="245">
        <v>1031013</v>
      </c>
    </row>
    <row r="67" spans="1:11" s="170" customFormat="1" ht="18" customHeight="1">
      <c r="A67" s="247" t="s">
        <v>1510</v>
      </c>
      <c r="B67" s="243"/>
      <c r="C67" s="243"/>
      <c r="D67" s="243"/>
      <c r="E67" s="243">
        <v>0</v>
      </c>
      <c r="F67" s="243">
        <v>0</v>
      </c>
      <c r="G67" s="244">
        <f t="shared" si="2"/>
        <v>0</v>
      </c>
      <c r="H67" s="244">
        <f t="shared" si="3"/>
        <v>0</v>
      </c>
      <c r="I67" s="244">
        <f t="shared" si="1"/>
        <v>0</v>
      </c>
      <c r="J67" s="244">
        <f t="shared" si="4"/>
        <v>0</v>
      </c>
      <c r="K67" s="245">
        <v>103101301</v>
      </c>
    </row>
    <row r="68" spans="1:11" s="170" customFormat="1" ht="18" customHeight="1">
      <c r="A68" s="247" t="s">
        <v>1511</v>
      </c>
      <c r="B68" s="243"/>
      <c r="C68" s="243"/>
      <c r="D68" s="243"/>
      <c r="E68" s="243">
        <v>0</v>
      </c>
      <c r="F68" s="243">
        <v>0</v>
      </c>
      <c r="G68" s="244">
        <f t="shared" si="2"/>
        <v>0</v>
      </c>
      <c r="H68" s="244">
        <f t="shared" si="3"/>
        <v>0</v>
      </c>
      <c r="I68" s="244">
        <f t="shared" si="1"/>
        <v>0</v>
      </c>
      <c r="J68" s="244">
        <f t="shared" si="4"/>
        <v>0</v>
      </c>
      <c r="K68" s="245">
        <v>103101399</v>
      </c>
    </row>
    <row r="69" spans="1:11" s="170" customFormat="1" ht="18" customHeight="1">
      <c r="A69" s="247" t="s">
        <v>1512</v>
      </c>
      <c r="B69" s="243"/>
      <c r="C69" s="243"/>
      <c r="D69" s="243"/>
      <c r="E69" s="243">
        <v>0</v>
      </c>
      <c r="F69" s="243">
        <v>0</v>
      </c>
      <c r="G69" s="244">
        <f t="shared" ref="G69:G86" si="6">IF(C69=0,0,F69/C69)</f>
        <v>0</v>
      </c>
      <c r="H69" s="244">
        <f t="shared" si="3"/>
        <v>0</v>
      </c>
      <c r="I69" s="244">
        <f t="shared" si="1"/>
        <v>0</v>
      </c>
      <c r="J69" s="244">
        <f t="shared" si="4"/>
        <v>0</v>
      </c>
      <c r="K69" s="245">
        <v>1031014</v>
      </c>
    </row>
    <row r="70" spans="1:11" s="170" customFormat="1" ht="18" customHeight="1">
      <c r="A70" s="247" t="s">
        <v>1513</v>
      </c>
      <c r="B70" s="243"/>
      <c r="C70" s="246">
        <f t="shared" ref="C70:D70" si="7">SUM(C71:C72)</f>
        <v>0</v>
      </c>
      <c r="D70" s="246">
        <f t="shared" si="7"/>
        <v>0</v>
      </c>
      <c r="E70" s="246">
        <v>0</v>
      </c>
      <c r="F70" s="246">
        <v>375</v>
      </c>
      <c r="G70" s="244">
        <f t="shared" si="6"/>
        <v>0</v>
      </c>
      <c r="H70" s="244">
        <f t="shared" si="3"/>
        <v>0</v>
      </c>
      <c r="I70" s="244">
        <f t="shared" si="1"/>
        <v>0</v>
      </c>
      <c r="J70" s="244">
        <f t="shared" si="4"/>
        <v>0</v>
      </c>
      <c r="K70" s="245">
        <v>1031099</v>
      </c>
    </row>
    <row r="71" spans="1:11" s="170" customFormat="1" ht="18" customHeight="1">
      <c r="A71" s="247" t="s">
        <v>1514</v>
      </c>
      <c r="B71" s="243"/>
      <c r="C71" s="243"/>
      <c r="D71" s="243"/>
      <c r="E71" s="243">
        <v>0</v>
      </c>
      <c r="F71" s="243">
        <v>375</v>
      </c>
      <c r="G71" s="244">
        <f t="shared" si="6"/>
        <v>0</v>
      </c>
      <c r="H71" s="244">
        <f t="shared" si="3"/>
        <v>0</v>
      </c>
      <c r="I71" s="244">
        <f t="shared" si="1"/>
        <v>0</v>
      </c>
      <c r="J71" s="244">
        <f t="shared" si="4"/>
        <v>0</v>
      </c>
      <c r="K71" s="245">
        <v>103109998</v>
      </c>
    </row>
    <row r="72" spans="1:11" s="170" customFormat="1" ht="18" customHeight="1">
      <c r="A72" s="247" t="s">
        <v>1515</v>
      </c>
      <c r="B72" s="243"/>
      <c r="C72" s="243"/>
      <c r="D72" s="243"/>
      <c r="E72" s="243">
        <v>0</v>
      </c>
      <c r="F72" s="243">
        <v>0</v>
      </c>
      <c r="G72" s="244">
        <f t="shared" si="6"/>
        <v>0</v>
      </c>
      <c r="H72" s="244">
        <f t="shared" si="3"/>
        <v>0</v>
      </c>
      <c r="I72" s="244">
        <f t="shared" si="1"/>
        <v>0</v>
      </c>
      <c r="J72" s="244">
        <f t="shared" si="4"/>
        <v>0</v>
      </c>
      <c r="K72" s="245">
        <v>103109999</v>
      </c>
    </row>
    <row r="73" spans="1:11" s="170" customFormat="1" ht="18" customHeight="1">
      <c r="A73" s="247" t="str">
        <f t="shared" ref="A73:A85" si="8">""</f>
        <v/>
      </c>
      <c r="B73" s="243"/>
      <c r="C73" s="243"/>
      <c r="D73" s="243"/>
      <c r="E73" s="243"/>
      <c r="F73" s="243"/>
      <c r="G73" s="244">
        <f t="shared" si="6"/>
        <v>0</v>
      </c>
      <c r="H73" s="244">
        <v>0</v>
      </c>
      <c r="I73" s="244">
        <v>0</v>
      </c>
      <c r="J73" s="244">
        <v>0</v>
      </c>
      <c r="K73" s="229"/>
    </row>
    <row r="74" spans="1:11" s="170" customFormat="1" ht="18" customHeight="1">
      <c r="A74" s="248" t="s">
        <v>1516</v>
      </c>
      <c r="B74" s="243"/>
      <c r="C74" s="243">
        <f>C4</f>
        <v>25275</v>
      </c>
      <c r="D74" s="243">
        <f t="shared" ref="D74:F74" si="9">D4</f>
        <v>0</v>
      </c>
      <c r="E74" s="243">
        <f t="shared" si="9"/>
        <v>37944</v>
      </c>
      <c r="F74" s="243">
        <f t="shared" si="9"/>
        <v>18315</v>
      </c>
      <c r="G74" s="244">
        <f t="shared" si="6"/>
        <v>0.72462908011869431</v>
      </c>
      <c r="H74" s="244">
        <f t="shared" si="3"/>
        <v>0.72462908011869431</v>
      </c>
      <c r="I74" s="244">
        <f t="shared" si="1"/>
        <v>0</v>
      </c>
      <c r="J74" s="244">
        <f t="shared" si="4"/>
        <v>0.48268500948766602</v>
      </c>
      <c r="K74" s="229"/>
    </row>
    <row r="75" spans="1:11" s="170" customFormat="1" ht="18" customHeight="1">
      <c r="A75" s="249" t="str">
        <f t="shared" si="8"/>
        <v/>
      </c>
      <c r="B75" s="243"/>
      <c r="C75" s="243">
        <v>0</v>
      </c>
      <c r="D75" s="243">
        <v>0</v>
      </c>
      <c r="E75" s="243">
        <v>0</v>
      </c>
      <c r="F75" s="243">
        <v>0</v>
      </c>
      <c r="G75" s="244">
        <f t="shared" si="6"/>
        <v>0</v>
      </c>
      <c r="H75" s="244">
        <v>0</v>
      </c>
      <c r="I75" s="244">
        <v>0</v>
      </c>
      <c r="J75" s="244">
        <v>0</v>
      </c>
      <c r="K75" s="229"/>
    </row>
    <row r="76" spans="1:11" s="170" customFormat="1" ht="18" customHeight="1">
      <c r="A76" s="249" t="s">
        <v>1517</v>
      </c>
      <c r="B76" s="243"/>
      <c r="C76" s="243">
        <v>1125</v>
      </c>
      <c r="D76" s="243">
        <v>0</v>
      </c>
      <c r="E76" s="243">
        <v>3493</v>
      </c>
      <c r="F76" s="243">
        <v>2556</v>
      </c>
      <c r="G76" s="244">
        <f t="shared" si="6"/>
        <v>2.2719999999999998</v>
      </c>
      <c r="H76" s="244">
        <f t="shared" si="3"/>
        <v>2.2719999999999998</v>
      </c>
      <c r="I76" s="244">
        <f t="shared" si="1"/>
        <v>0</v>
      </c>
      <c r="J76" s="244">
        <f t="shared" si="4"/>
        <v>0.73174921271113658</v>
      </c>
      <c r="K76" s="229"/>
    </row>
    <row r="77" spans="1:11" s="170" customFormat="1" ht="18" customHeight="1">
      <c r="A77" s="249" t="s">
        <v>1518</v>
      </c>
      <c r="B77" s="243"/>
      <c r="C77" s="243">
        <v>0</v>
      </c>
      <c r="D77" s="243">
        <v>0</v>
      </c>
      <c r="E77" s="243"/>
      <c r="F77" s="243"/>
      <c r="G77" s="244">
        <f t="shared" si="6"/>
        <v>0</v>
      </c>
      <c r="H77" s="244">
        <f t="shared" si="3"/>
        <v>0</v>
      </c>
      <c r="I77" s="244">
        <f t="shared" si="1"/>
        <v>0</v>
      </c>
      <c r="J77" s="244">
        <f t="shared" si="4"/>
        <v>0</v>
      </c>
      <c r="K77" s="245">
        <v>1100603</v>
      </c>
    </row>
    <row r="78" spans="1:11" s="170" customFormat="1" ht="18" customHeight="1">
      <c r="A78" s="249" t="s">
        <v>1519</v>
      </c>
      <c r="B78" s="243"/>
      <c r="C78" s="243">
        <v>0</v>
      </c>
      <c r="D78" s="243">
        <v>0</v>
      </c>
      <c r="E78" s="243"/>
      <c r="F78" s="243"/>
      <c r="G78" s="244">
        <f t="shared" si="6"/>
        <v>0</v>
      </c>
      <c r="H78" s="244">
        <f t="shared" si="3"/>
        <v>0</v>
      </c>
      <c r="I78" s="244">
        <f t="shared" si="1"/>
        <v>0</v>
      </c>
      <c r="J78" s="244">
        <f t="shared" si="4"/>
        <v>0</v>
      </c>
      <c r="K78" s="229"/>
    </row>
    <row r="79" spans="1:11" s="170" customFormat="1" ht="18" customHeight="1">
      <c r="A79" s="249" t="s">
        <v>1520</v>
      </c>
      <c r="B79" s="243"/>
      <c r="C79" s="243">
        <v>1045</v>
      </c>
      <c r="D79" s="243">
        <v>0</v>
      </c>
      <c r="E79" s="243">
        <v>3333</v>
      </c>
      <c r="F79" s="243">
        <v>5508</v>
      </c>
      <c r="G79" s="244">
        <f t="shared" si="6"/>
        <v>5.2708133971291868</v>
      </c>
      <c r="H79" s="244">
        <f t="shared" si="3"/>
        <v>5.2708133971291868</v>
      </c>
      <c r="I79" s="244">
        <f t="shared" si="1"/>
        <v>0</v>
      </c>
      <c r="J79" s="244">
        <f t="shared" si="4"/>
        <v>1.6525652565256526</v>
      </c>
      <c r="K79" s="245">
        <v>1100802</v>
      </c>
    </row>
    <row r="80" spans="1:11" s="170" customFormat="1" ht="18" customHeight="1">
      <c r="A80" s="249" t="s">
        <v>1521</v>
      </c>
      <c r="B80" s="243"/>
      <c r="C80" s="243">
        <v>0</v>
      </c>
      <c r="D80" s="243">
        <v>0</v>
      </c>
      <c r="E80" s="243">
        <v>4529</v>
      </c>
      <c r="F80" s="243">
        <v>4879</v>
      </c>
      <c r="G80" s="244">
        <f t="shared" si="6"/>
        <v>0</v>
      </c>
      <c r="H80" s="244">
        <f t="shared" si="3"/>
        <v>0</v>
      </c>
      <c r="I80" s="244">
        <f t="shared" si="1"/>
        <v>0</v>
      </c>
      <c r="J80" s="244">
        <f t="shared" si="4"/>
        <v>1.0772797527047913</v>
      </c>
      <c r="K80" s="229"/>
    </row>
    <row r="81" spans="1:11" s="170" customFormat="1" ht="18" customHeight="1">
      <c r="A81" s="249" t="s">
        <v>1522</v>
      </c>
      <c r="B81" s="243"/>
      <c r="C81" s="243">
        <v>0</v>
      </c>
      <c r="D81" s="243">
        <v>0</v>
      </c>
      <c r="E81" s="243"/>
      <c r="F81" s="243"/>
      <c r="G81" s="244">
        <f t="shared" si="6"/>
        <v>0</v>
      </c>
      <c r="H81" s="244">
        <f t="shared" si="3"/>
        <v>0</v>
      </c>
      <c r="I81" s="244">
        <f t="shared" si="1"/>
        <v>0</v>
      </c>
      <c r="J81" s="244">
        <f t="shared" si="4"/>
        <v>0</v>
      </c>
      <c r="K81" s="245">
        <v>105</v>
      </c>
    </row>
    <row r="82" spans="1:11" s="170" customFormat="1" ht="18" customHeight="1">
      <c r="A82" s="249" t="s">
        <v>1523</v>
      </c>
      <c r="B82" s="243"/>
      <c r="C82" s="243">
        <v>0</v>
      </c>
      <c r="D82" s="243">
        <v>0</v>
      </c>
      <c r="E82" s="243">
        <v>13000</v>
      </c>
      <c r="F82" s="243">
        <v>34000</v>
      </c>
      <c r="G82" s="244">
        <f t="shared" si="6"/>
        <v>0</v>
      </c>
      <c r="H82" s="244">
        <f t="shared" si="3"/>
        <v>0</v>
      </c>
      <c r="I82" s="244">
        <f t="shared" si="1"/>
        <v>0</v>
      </c>
      <c r="J82" s="244">
        <f t="shared" si="4"/>
        <v>2.6153846153846154</v>
      </c>
      <c r="K82" s="245">
        <v>11011</v>
      </c>
    </row>
    <row r="83" spans="1:11" s="170" customFormat="1" ht="18" customHeight="1">
      <c r="A83" s="249" t="s">
        <v>1524</v>
      </c>
      <c r="B83" s="243"/>
      <c r="C83" s="243">
        <v>0</v>
      </c>
      <c r="D83" s="243">
        <v>0</v>
      </c>
      <c r="E83" s="243"/>
      <c r="F83" s="243"/>
      <c r="G83" s="244">
        <f t="shared" si="6"/>
        <v>0</v>
      </c>
      <c r="H83" s="244">
        <f t="shared" si="3"/>
        <v>0</v>
      </c>
      <c r="I83" s="244">
        <f t="shared" si="1"/>
        <v>0</v>
      </c>
      <c r="J83" s="244">
        <f t="shared" si="4"/>
        <v>0</v>
      </c>
      <c r="K83" s="229"/>
    </row>
    <row r="84" spans="1:11" s="170" customFormat="1" ht="18" customHeight="1">
      <c r="A84" s="249" t="s">
        <v>1525</v>
      </c>
      <c r="B84" s="243"/>
      <c r="C84" s="243">
        <v>0</v>
      </c>
      <c r="D84" s="243">
        <v>0</v>
      </c>
      <c r="E84" s="243"/>
      <c r="F84" s="243"/>
      <c r="G84" s="244">
        <f t="shared" si="6"/>
        <v>0</v>
      </c>
      <c r="H84" s="244">
        <f t="shared" si="3"/>
        <v>0</v>
      </c>
      <c r="I84" s="244">
        <f t="shared" si="1"/>
        <v>0</v>
      </c>
      <c r="J84" s="244">
        <f t="shared" si="4"/>
        <v>0</v>
      </c>
      <c r="K84" s="229"/>
    </row>
    <row r="85" spans="1:11" s="170" customFormat="1" ht="18" customHeight="1">
      <c r="A85" s="249" t="str">
        <f t="shared" si="8"/>
        <v/>
      </c>
      <c r="B85" s="243"/>
      <c r="C85" s="243">
        <v>0</v>
      </c>
      <c r="D85" s="243">
        <v>0</v>
      </c>
      <c r="E85" s="243"/>
      <c r="F85" s="243"/>
      <c r="G85" s="244">
        <f t="shared" si="6"/>
        <v>0</v>
      </c>
      <c r="H85" s="244">
        <v>0</v>
      </c>
      <c r="I85" s="244">
        <v>0</v>
      </c>
      <c r="J85" s="244">
        <v>0</v>
      </c>
      <c r="K85" s="229"/>
    </row>
    <row r="86" spans="1:11" s="170" customFormat="1" ht="18" customHeight="1">
      <c r="A86" s="248" t="s">
        <v>1526</v>
      </c>
      <c r="B86" s="243"/>
      <c r="C86" s="243">
        <f>SUM(C74,C76:C84)</f>
        <v>27445</v>
      </c>
      <c r="D86" s="243">
        <f t="shared" ref="D86:F86" si="10">SUM(D74,D76:D84)</f>
        <v>0</v>
      </c>
      <c r="E86" s="243">
        <f t="shared" si="10"/>
        <v>62299</v>
      </c>
      <c r="F86" s="243">
        <f t="shared" si="10"/>
        <v>65258</v>
      </c>
      <c r="G86" s="244">
        <f t="shared" si="6"/>
        <v>2.3777737292767354</v>
      </c>
      <c r="H86" s="244">
        <f t="shared" si="3"/>
        <v>2.3777737292767354</v>
      </c>
      <c r="I86" s="244">
        <f t="shared" si="1"/>
        <v>0</v>
      </c>
      <c r="J86" s="244">
        <f t="shared" si="4"/>
        <v>1.0474967495465417</v>
      </c>
      <c r="K86" s="229"/>
    </row>
  </sheetData>
  <sheetProtection insertColumns="0" insertRows="0" deleteColumns="0" deleteRows="0" autoFilter="0"/>
  <mergeCells count="1">
    <mergeCell ref="A1:J1"/>
  </mergeCells>
  <phoneticPr fontId="65" type="noConversion"/>
  <printOptions horizontalCentered="1"/>
  <pageMargins left="0.39370078740157483" right="0.39370078740157483" top="0.98425196850393704" bottom="0.98425196850393704" header="0.51181102362204722" footer="0.51181102362204722"/>
  <pageSetup paperSize="9" scale="8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1"/>
  <sheetViews>
    <sheetView showGridLines="0" showZeros="0" workbookViewId="0">
      <pane xSplit="2" ySplit="3" topLeftCell="C4" activePane="bottomRight" state="frozen"/>
      <selection pane="topRight" activeCell="C1" sqref="C1"/>
      <selection pane="bottomLeft" activeCell="A4" sqref="A4"/>
      <selection pane="bottomRight" activeCell="F10" sqref="F10"/>
    </sheetView>
  </sheetViews>
  <sheetFormatPr defaultColWidth="9" defaultRowHeight="20.25" customHeight="1"/>
  <cols>
    <col min="1" max="1" width="55.75" style="15" customWidth="1"/>
    <col min="2" max="2" width="8" style="15" hidden="1" customWidth="1"/>
    <col min="3" max="3" width="16.25" style="15" customWidth="1"/>
    <col min="4" max="4" width="16.25" style="15" hidden="1" customWidth="1"/>
    <col min="5" max="5" width="11.75" style="15" customWidth="1"/>
    <col min="6" max="6" width="16.25" style="15" customWidth="1"/>
    <col min="7" max="7" width="13" style="15" hidden="1" customWidth="1"/>
    <col min="8" max="8" width="13" style="15" customWidth="1"/>
    <col min="9" max="9" width="12.625" style="15" hidden="1" customWidth="1"/>
    <col min="10" max="10" width="12.625" style="15" customWidth="1"/>
    <col min="11" max="11" width="12.625" style="125" hidden="1" customWidth="1"/>
  </cols>
  <sheetData>
    <row r="1" spans="1:11" s="170" customFormat="1" ht="45" customHeight="1">
      <c r="A1" s="370" t="s">
        <v>1801</v>
      </c>
      <c r="B1" s="370"/>
      <c r="C1" s="370"/>
      <c r="D1" s="370"/>
      <c r="E1" s="370"/>
      <c r="F1" s="370"/>
      <c r="G1" s="370"/>
      <c r="H1" s="370"/>
      <c r="I1" s="370"/>
      <c r="J1" s="370"/>
      <c r="K1" s="201"/>
    </row>
    <row r="2" spans="1:11" s="170" customFormat="1" ht="20.25" customHeight="1">
      <c r="A2" s="20"/>
      <c r="B2" s="20"/>
      <c r="C2" s="20"/>
      <c r="D2" s="20"/>
      <c r="E2" s="20"/>
      <c r="F2" s="20"/>
      <c r="G2" s="20"/>
      <c r="H2" s="20"/>
      <c r="I2" s="20"/>
      <c r="J2" s="235" t="s">
        <v>1528</v>
      </c>
      <c r="K2" s="235"/>
    </row>
    <row r="3" spans="1:11" s="170" customFormat="1" ht="39" customHeight="1">
      <c r="A3" s="182" t="s">
        <v>1529</v>
      </c>
      <c r="B3" s="182" t="s">
        <v>1530</v>
      </c>
      <c r="C3" s="182" t="s">
        <v>1530</v>
      </c>
      <c r="D3" s="182" t="s">
        <v>1531</v>
      </c>
      <c r="E3" s="182" t="s">
        <v>1532</v>
      </c>
      <c r="F3" s="182" t="s">
        <v>1533</v>
      </c>
      <c r="G3" s="182" t="s">
        <v>1534</v>
      </c>
      <c r="H3" s="182" t="s">
        <v>1534</v>
      </c>
      <c r="I3" s="182" t="s">
        <v>1535</v>
      </c>
      <c r="J3" s="182" t="s">
        <v>1536</v>
      </c>
      <c r="K3" s="173" t="s">
        <v>1537</v>
      </c>
    </row>
    <row r="4" spans="1:11" s="170" customFormat="1" ht="18" customHeight="1">
      <c r="A4" s="192" t="s">
        <v>1538</v>
      </c>
      <c r="B4" s="250">
        <v>0</v>
      </c>
      <c r="C4" s="250"/>
      <c r="D4" s="250"/>
      <c r="E4" s="250"/>
      <c r="F4" s="250">
        <v>0</v>
      </c>
      <c r="G4" s="251">
        <f t="shared" ref="G4:G258" si="0">IF(B4=0,0,F4/B4)</f>
        <v>0</v>
      </c>
      <c r="H4" s="251">
        <f t="shared" ref="H4:H258" si="1">IF(C4=0,0,F4/C4)</f>
        <v>0</v>
      </c>
      <c r="I4" s="251">
        <f t="shared" ref="I4:I258" si="2">IF(D4=0,0,F4/D4)</f>
        <v>0</v>
      </c>
      <c r="J4" s="251">
        <f t="shared" ref="J4:J258" si="3">IF(E4=0,0,F4/E4)</f>
        <v>0</v>
      </c>
      <c r="K4" s="185">
        <v>206</v>
      </c>
    </row>
    <row r="5" spans="1:11" s="170" customFormat="1" ht="18" customHeight="1">
      <c r="A5" s="192" t="s">
        <v>1539</v>
      </c>
      <c r="B5" s="250">
        <v>0</v>
      </c>
      <c r="C5" s="250"/>
      <c r="D5" s="250"/>
      <c r="E5" s="250"/>
      <c r="F5" s="250">
        <v>0</v>
      </c>
      <c r="G5" s="251">
        <f t="shared" si="0"/>
        <v>0</v>
      </c>
      <c r="H5" s="252">
        <f t="shared" si="1"/>
        <v>0</v>
      </c>
      <c r="I5" s="252">
        <f t="shared" si="2"/>
        <v>0</v>
      </c>
      <c r="J5" s="252">
        <f t="shared" si="3"/>
        <v>0</v>
      </c>
      <c r="K5" s="185">
        <v>20610</v>
      </c>
    </row>
    <row r="6" spans="1:11" s="170" customFormat="1" ht="18" customHeight="1">
      <c r="A6" s="192" t="s">
        <v>1540</v>
      </c>
      <c r="B6" s="250">
        <v>0</v>
      </c>
      <c r="C6" s="250"/>
      <c r="D6" s="250"/>
      <c r="E6" s="250"/>
      <c r="F6" s="250">
        <v>0</v>
      </c>
      <c r="G6" s="251">
        <f t="shared" si="0"/>
        <v>0</v>
      </c>
      <c r="H6" s="252">
        <f t="shared" si="1"/>
        <v>0</v>
      </c>
      <c r="I6" s="252">
        <f t="shared" si="2"/>
        <v>0</v>
      </c>
      <c r="J6" s="252">
        <f t="shared" si="3"/>
        <v>0</v>
      </c>
      <c r="K6" s="185">
        <v>2061001</v>
      </c>
    </row>
    <row r="7" spans="1:11" s="170" customFormat="1" ht="18" customHeight="1">
      <c r="A7" s="192" t="s">
        <v>1541</v>
      </c>
      <c r="B7" s="250">
        <v>0</v>
      </c>
      <c r="C7" s="250"/>
      <c r="D7" s="250"/>
      <c r="E7" s="250"/>
      <c r="F7" s="250">
        <v>0</v>
      </c>
      <c r="G7" s="251">
        <f t="shared" si="0"/>
        <v>0</v>
      </c>
      <c r="H7" s="252">
        <f t="shared" si="1"/>
        <v>0</v>
      </c>
      <c r="I7" s="252">
        <f t="shared" si="2"/>
        <v>0</v>
      </c>
      <c r="J7" s="252">
        <f t="shared" si="3"/>
        <v>0</v>
      </c>
      <c r="K7" s="185">
        <v>2061002</v>
      </c>
    </row>
    <row r="8" spans="1:11" s="170" customFormat="1" ht="18" customHeight="1">
      <c r="A8" s="192" t="s">
        <v>1542</v>
      </c>
      <c r="B8" s="250">
        <v>0</v>
      </c>
      <c r="C8" s="250"/>
      <c r="D8" s="250"/>
      <c r="E8" s="250"/>
      <c r="F8" s="250">
        <v>0</v>
      </c>
      <c r="G8" s="251">
        <f t="shared" si="0"/>
        <v>0</v>
      </c>
      <c r="H8" s="252">
        <f t="shared" si="1"/>
        <v>0</v>
      </c>
      <c r="I8" s="252">
        <f t="shared" si="2"/>
        <v>0</v>
      </c>
      <c r="J8" s="252">
        <f t="shared" si="3"/>
        <v>0</v>
      </c>
      <c r="K8" s="185">
        <v>2061003</v>
      </c>
    </row>
    <row r="9" spans="1:11" s="170" customFormat="1" ht="18" customHeight="1">
      <c r="A9" s="192" t="s">
        <v>1543</v>
      </c>
      <c r="B9" s="250">
        <v>0</v>
      </c>
      <c r="C9" s="250"/>
      <c r="D9" s="250"/>
      <c r="E9" s="250"/>
      <c r="F9" s="250">
        <v>0</v>
      </c>
      <c r="G9" s="251">
        <f t="shared" si="0"/>
        <v>0</v>
      </c>
      <c r="H9" s="252">
        <f t="shared" si="1"/>
        <v>0</v>
      </c>
      <c r="I9" s="252">
        <f t="shared" si="2"/>
        <v>0</v>
      </c>
      <c r="J9" s="252">
        <f t="shared" si="3"/>
        <v>0</v>
      </c>
      <c r="K9" s="185">
        <v>2061004</v>
      </c>
    </row>
    <row r="10" spans="1:11" s="170" customFormat="1" ht="18" customHeight="1">
      <c r="A10" s="192" t="s">
        <v>1544</v>
      </c>
      <c r="B10" s="250">
        <v>0</v>
      </c>
      <c r="C10" s="250"/>
      <c r="D10" s="250"/>
      <c r="E10" s="250"/>
      <c r="F10" s="250">
        <v>0</v>
      </c>
      <c r="G10" s="251">
        <f t="shared" si="0"/>
        <v>0</v>
      </c>
      <c r="H10" s="252">
        <f t="shared" si="1"/>
        <v>0</v>
      </c>
      <c r="I10" s="252">
        <f t="shared" si="2"/>
        <v>0</v>
      </c>
      <c r="J10" s="252">
        <f t="shared" si="3"/>
        <v>0</v>
      </c>
      <c r="K10" s="185">
        <v>2061005</v>
      </c>
    </row>
    <row r="11" spans="1:11" s="170" customFormat="1" ht="18" customHeight="1">
      <c r="A11" s="192" t="s">
        <v>1545</v>
      </c>
      <c r="B11" s="250">
        <v>0</v>
      </c>
      <c r="C11" s="250"/>
      <c r="D11" s="250"/>
      <c r="E11" s="250"/>
      <c r="F11" s="250">
        <v>0</v>
      </c>
      <c r="G11" s="251">
        <f t="shared" si="0"/>
        <v>0</v>
      </c>
      <c r="H11" s="252">
        <f t="shared" si="1"/>
        <v>0</v>
      </c>
      <c r="I11" s="252">
        <f t="shared" si="2"/>
        <v>0</v>
      </c>
      <c r="J11" s="252">
        <f t="shared" si="3"/>
        <v>0</v>
      </c>
      <c r="K11" s="185">
        <v>2061099</v>
      </c>
    </row>
    <row r="12" spans="1:11" s="170" customFormat="1" ht="18" customHeight="1">
      <c r="A12" s="192" t="s">
        <v>1546</v>
      </c>
      <c r="B12" s="250">
        <v>0</v>
      </c>
      <c r="C12" s="250">
        <v>5</v>
      </c>
      <c r="D12" s="250"/>
      <c r="E12" s="250">
        <v>-11</v>
      </c>
      <c r="F12" s="250">
        <v>1</v>
      </c>
      <c r="G12" s="251">
        <f t="shared" si="0"/>
        <v>0</v>
      </c>
      <c r="H12" s="252">
        <f t="shared" si="1"/>
        <v>0.2</v>
      </c>
      <c r="I12" s="252">
        <f t="shared" si="2"/>
        <v>0</v>
      </c>
      <c r="J12" s="252">
        <f t="shared" si="3"/>
        <v>-9.0909090909090912E-2</v>
      </c>
      <c r="K12" s="185">
        <v>207</v>
      </c>
    </row>
    <row r="13" spans="1:11" s="170" customFormat="1" ht="18" customHeight="1">
      <c r="A13" s="192" t="s">
        <v>1547</v>
      </c>
      <c r="B13" s="250">
        <v>0</v>
      </c>
      <c r="C13" s="250">
        <v>5</v>
      </c>
      <c r="D13" s="250"/>
      <c r="E13" s="250">
        <v>5</v>
      </c>
      <c r="F13" s="250">
        <v>1</v>
      </c>
      <c r="G13" s="251">
        <f t="shared" si="0"/>
        <v>0</v>
      </c>
      <c r="H13" s="252">
        <f t="shared" si="1"/>
        <v>0.2</v>
      </c>
      <c r="I13" s="252">
        <f t="shared" si="2"/>
        <v>0</v>
      </c>
      <c r="J13" s="252">
        <f t="shared" si="3"/>
        <v>0.2</v>
      </c>
      <c r="K13" s="185">
        <v>20707</v>
      </c>
    </row>
    <row r="14" spans="1:11" s="170" customFormat="1" ht="18" customHeight="1">
      <c r="A14" s="192" t="s">
        <v>1548</v>
      </c>
      <c r="B14" s="250">
        <v>0</v>
      </c>
      <c r="C14" s="250">
        <v>3</v>
      </c>
      <c r="D14" s="250"/>
      <c r="E14" s="250">
        <v>3</v>
      </c>
      <c r="F14" s="250">
        <v>1</v>
      </c>
      <c r="G14" s="251">
        <f t="shared" si="0"/>
        <v>0</v>
      </c>
      <c r="H14" s="252">
        <f t="shared" si="1"/>
        <v>0.33333333333333331</v>
      </c>
      <c r="I14" s="252">
        <f t="shared" si="2"/>
        <v>0</v>
      </c>
      <c r="J14" s="252">
        <f t="shared" si="3"/>
        <v>0.33333333333333331</v>
      </c>
      <c r="K14" s="185">
        <v>2070701</v>
      </c>
    </row>
    <row r="15" spans="1:11" s="170" customFormat="1" ht="18" customHeight="1">
      <c r="A15" s="192" t="s">
        <v>1549</v>
      </c>
      <c r="B15" s="250">
        <v>0</v>
      </c>
      <c r="C15" s="250">
        <v>0</v>
      </c>
      <c r="D15" s="250"/>
      <c r="E15" s="250">
        <v>0</v>
      </c>
      <c r="F15" s="250">
        <v>0</v>
      </c>
      <c r="G15" s="251">
        <f t="shared" si="0"/>
        <v>0</v>
      </c>
      <c r="H15" s="252">
        <f t="shared" si="1"/>
        <v>0</v>
      </c>
      <c r="I15" s="252">
        <f t="shared" si="2"/>
        <v>0</v>
      </c>
      <c r="J15" s="252">
        <f t="shared" si="3"/>
        <v>0</v>
      </c>
      <c r="K15" s="185">
        <v>2070702</v>
      </c>
    </row>
    <row r="16" spans="1:11" s="170" customFormat="1" ht="18" customHeight="1">
      <c r="A16" s="192" t="s">
        <v>1550</v>
      </c>
      <c r="B16" s="250">
        <v>0</v>
      </c>
      <c r="C16" s="250">
        <v>0</v>
      </c>
      <c r="D16" s="250"/>
      <c r="E16" s="250">
        <v>0</v>
      </c>
      <c r="F16" s="250">
        <v>0</v>
      </c>
      <c r="G16" s="251">
        <f t="shared" si="0"/>
        <v>0</v>
      </c>
      <c r="H16" s="252">
        <f t="shared" si="1"/>
        <v>0</v>
      </c>
      <c r="I16" s="252">
        <f t="shared" si="2"/>
        <v>0</v>
      </c>
      <c r="J16" s="252">
        <f t="shared" si="3"/>
        <v>0</v>
      </c>
      <c r="K16" s="185">
        <v>2070703</v>
      </c>
    </row>
    <row r="17" spans="1:11" s="170" customFormat="1" ht="18" customHeight="1">
      <c r="A17" s="192" t="s">
        <v>1551</v>
      </c>
      <c r="B17" s="250">
        <v>0</v>
      </c>
      <c r="C17" s="250">
        <v>0</v>
      </c>
      <c r="D17" s="250"/>
      <c r="E17" s="250">
        <v>0</v>
      </c>
      <c r="F17" s="250">
        <v>0</v>
      </c>
      <c r="G17" s="251">
        <f t="shared" si="0"/>
        <v>0</v>
      </c>
      <c r="H17" s="252">
        <f t="shared" si="1"/>
        <v>0</v>
      </c>
      <c r="I17" s="252">
        <f t="shared" si="2"/>
        <v>0</v>
      </c>
      <c r="J17" s="252">
        <f t="shared" si="3"/>
        <v>0</v>
      </c>
      <c r="K17" s="185">
        <v>2070704</v>
      </c>
    </row>
    <row r="18" spans="1:11" s="170" customFormat="1" ht="18" customHeight="1">
      <c r="A18" s="192" t="s">
        <v>1552</v>
      </c>
      <c r="B18" s="250">
        <v>0</v>
      </c>
      <c r="C18" s="250">
        <v>2</v>
      </c>
      <c r="D18" s="250"/>
      <c r="E18" s="250">
        <v>2</v>
      </c>
      <c r="F18" s="250">
        <v>0</v>
      </c>
      <c r="G18" s="251">
        <f t="shared" si="0"/>
        <v>0</v>
      </c>
      <c r="H18" s="252">
        <f t="shared" si="1"/>
        <v>0</v>
      </c>
      <c r="I18" s="252">
        <f t="shared" si="2"/>
        <v>0</v>
      </c>
      <c r="J18" s="252">
        <f t="shared" si="3"/>
        <v>0</v>
      </c>
      <c r="K18" s="185">
        <v>2070799</v>
      </c>
    </row>
    <row r="19" spans="1:11" s="170" customFormat="1" ht="18" customHeight="1">
      <c r="A19" s="192" t="s">
        <v>1553</v>
      </c>
      <c r="B19" s="250">
        <v>0</v>
      </c>
      <c r="C19" s="250">
        <v>0</v>
      </c>
      <c r="D19" s="250"/>
      <c r="E19" s="250">
        <v>-16</v>
      </c>
      <c r="F19" s="250">
        <v>0</v>
      </c>
      <c r="G19" s="251">
        <f t="shared" si="0"/>
        <v>0</v>
      </c>
      <c r="H19" s="252">
        <f t="shared" si="1"/>
        <v>0</v>
      </c>
      <c r="I19" s="252">
        <f t="shared" si="2"/>
        <v>0</v>
      </c>
      <c r="J19" s="252">
        <f t="shared" si="3"/>
        <v>0</v>
      </c>
      <c r="K19" s="185">
        <v>20709</v>
      </c>
    </row>
    <row r="20" spans="1:11" s="170" customFormat="1" ht="18" customHeight="1">
      <c r="A20" s="192" t="s">
        <v>1554</v>
      </c>
      <c r="B20" s="250">
        <v>0</v>
      </c>
      <c r="C20" s="250">
        <v>0</v>
      </c>
      <c r="D20" s="250"/>
      <c r="E20" s="250">
        <v>0</v>
      </c>
      <c r="F20" s="250">
        <v>0</v>
      </c>
      <c r="G20" s="251">
        <f t="shared" si="0"/>
        <v>0</v>
      </c>
      <c r="H20" s="252">
        <f t="shared" si="1"/>
        <v>0</v>
      </c>
      <c r="I20" s="252">
        <f t="shared" si="2"/>
        <v>0</v>
      </c>
      <c r="J20" s="252">
        <f t="shared" si="3"/>
        <v>0</v>
      </c>
      <c r="K20" s="185">
        <v>2070901</v>
      </c>
    </row>
    <row r="21" spans="1:11" s="170" customFormat="1" ht="18" customHeight="1">
      <c r="A21" s="192" t="s">
        <v>1555</v>
      </c>
      <c r="B21" s="250">
        <v>0</v>
      </c>
      <c r="C21" s="250">
        <v>0</v>
      </c>
      <c r="D21" s="250"/>
      <c r="E21" s="250">
        <v>0</v>
      </c>
      <c r="F21" s="250">
        <v>0</v>
      </c>
      <c r="G21" s="251">
        <f t="shared" si="0"/>
        <v>0</v>
      </c>
      <c r="H21" s="252">
        <f t="shared" si="1"/>
        <v>0</v>
      </c>
      <c r="I21" s="252">
        <f t="shared" si="2"/>
        <v>0</v>
      </c>
      <c r="J21" s="252">
        <f t="shared" si="3"/>
        <v>0</v>
      </c>
      <c r="K21" s="185">
        <v>2070902</v>
      </c>
    </row>
    <row r="22" spans="1:11" s="170" customFormat="1" ht="18" customHeight="1">
      <c r="A22" s="192" t="s">
        <v>1556</v>
      </c>
      <c r="B22" s="250">
        <v>0</v>
      </c>
      <c r="C22" s="250">
        <v>0</v>
      </c>
      <c r="D22" s="250"/>
      <c r="E22" s="250">
        <v>0</v>
      </c>
      <c r="F22" s="250">
        <v>0</v>
      </c>
      <c r="G22" s="251">
        <f t="shared" si="0"/>
        <v>0</v>
      </c>
      <c r="H22" s="252">
        <f t="shared" si="1"/>
        <v>0</v>
      </c>
      <c r="I22" s="252">
        <f t="shared" si="2"/>
        <v>0</v>
      </c>
      <c r="J22" s="252">
        <f t="shared" si="3"/>
        <v>0</v>
      </c>
      <c r="K22" s="185">
        <v>2070903</v>
      </c>
    </row>
    <row r="23" spans="1:11" s="170" customFormat="1" ht="18" customHeight="1">
      <c r="A23" s="192" t="s">
        <v>1557</v>
      </c>
      <c r="B23" s="250">
        <v>0</v>
      </c>
      <c r="C23" s="250">
        <v>0</v>
      </c>
      <c r="D23" s="250"/>
      <c r="E23" s="250">
        <v>-16</v>
      </c>
      <c r="F23" s="250">
        <v>0</v>
      </c>
      <c r="G23" s="251">
        <f t="shared" si="0"/>
        <v>0</v>
      </c>
      <c r="H23" s="252">
        <f t="shared" si="1"/>
        <v>0</v>
      </c>
      <c r="I23" s="252">
        <f t="shared" si="2"/>
        <v>0</v>
      </c>
      <c r="J23" s="252">
        <f t="shared" si="3"/>
        <v>0</v>
      </c>
      <c r="K23" s="185">
        <v>2070904</v>
      </c>
    </row>
    <row r="24" spans="1:11" s="170" customFormat="1" ht="18" customHeight="1">
      <c r="A24" s="192" t="s">
        <v>1558</v>
      </c>
      <c r="B24" s="250">
        <v>0</v>
      </c>
      <c r="C24" s="250">
        <v>0</v>
      </c>
      <c r="D24" s="250"/>
      <c r="E24" s="250">
        <v>0</v>
      </c>
      <c r="F24" s="250">
        <v>0</v>
      </c>
      <c r="G24" s="251">
        <f t="shared" si="0"/>
        <v>0</v>
      </c>
      <c r="H24" s="252">
        <f t="shared" si="1"/>
        <v>0</v>
      </c>
      <c r="I24" s="252">
        <f t="shared" si="2"/>
        <v>0</v>
      </c>
      <c r="J24" s="252">
        <f t="shared" si="3"/>
        <v>0</v>
      </c>
      <c r="K24" s="185">
        <v>2070999</v>
      </c>
    </row>
    <row r="25" spans="1:11" s="170" customFormat="1" ht="18" customHeight="1">
      <c r="A25" s="192" t="s">
        <v>1559</v>
      </c>
      <c r="B25" s="250">
        <v>0</v>
      </c>
      <c r="C25" s="250">
        <v>0</v>
      </c>
      <c r="D25" s="250"/>
      <c r="E25" s="250">
        <v>0</v>
      </c>
      <c r="F25" s="250">
        <v>0</v>
      </c>
      <c r="G25" s="251">
        <f t="shared" si="0"/>
        <v>0</v>
      </c>
      <c r="H25" s="252">
        <f t="shared" si="1"/>
        <v>0</v>
      </c>
      <c r="I25" s="252">
        <f t="shared" si="2"/>
        <v>0</v>
      </c>
      <c r="J25" s="252">
        <f t="shared" si="3"/>
        <v>0</v>
      </c>
      <c r="K25" s="185">
        <v>20710</v>
      </c>
    </row>
    <row r="26" spans="1:11" s="170" customFormat="1" ht="18" customHeight="1">
      <c r="A26" s="192" t="s">
        <v>1560</v>
      </c>
      <c r="B26" s="250">
        <v>0</v>
      </c>
      <c r="C26" s="250">
        <v>0</v>
      </c>
      <c r="D26" s="250"/>
      <c r="E26" s="250">
        <v>0</v>
      </c>
      <c r="F26" s="250">
        <v>0</v>
      </c>
      <c r="G26" s="251">
        <f t="shared" si="0"/>
        <v>0</v>
      </c>
      <c r="H26" s="252">
        <f t="shared" si="1"/>
        <v>0</v>
      </c>
      <c r="I26" s="252">
        <f t="shared" si="2"/>
        <v>0</v>
      </c>
      <c r="J26" s="252">
        <f t="shared" si="3"/>
        <v>0</v>
      </c>
      <c r="K26" s="185">
        <v>2071001</v>
      </c>
    </row>
    <row r="27" spans="1:11" s="170" customFormat="1" ht="18" customHeight="1">
      <c r="A27" s="192" t="s">
        <v>1561</v>
      </c>
      <c r="B27" s="250">
        <v>0</v>
      </c>
      <c r="C27" s="250">
        <v>0</v>
      </c>
      <c r="D27" s="250"/>
      <c r="E27" s="250">
        <v>0</v>
      </c>
      <c r="F27" s="250">
        <v>0</v>
      </c>
      <c r="G27" s="251">
        <f t="shared" si="0"/>
        <v>0</v>
      </c>
      <c r="H27" s="252">
        <f t="shared" si="1"/>
        <v>0</v>
      </c>
      <c r="I27" s="252">
        <f t="shared" si="2"/>
        <v>0</v>
      </c>
      <c r="J27" s="252">
        <f t="shared" si="3"/>
        <v>0</v>
      </c>
      <c r="K27" s="185">
        <v>2071099</v>
      </c>
    </row>
    <row r="28" spans="1:11" s="170" customFormat="1" ht="18" customHeight="1">
      <c r="A28" s="192" t="s">
        <v>1562</v>
      </c>
      <c r="B28" s="250">
        <v>0</v>
      </c>
      <c r="C28" s="250">
        <v>266</v>
      </c>
      <c r="D28" s="250"/>
      <c r="E28" s="250">
        <v>333</v>
      </c>
      <c r="F28" s="250">
        <v>312</v>
      </c>
      <c r="G28" s="251">
        <f t="shared" si="0"/>
        <v>0</v>
      </c>
      <c r="H28" s="252">
        <f t="shared" si="1"/>
        <v>1.1729323308270676</v>
      </c>
      <c r="I28" s="252">
        <f t="shared" si="2"/>
        <v>0</v>
      </c>
      <c r="J28" s="252">
        <f t="shared" si="3"/>
        <v>0.93693693693693691</v>
      </c>
      <c r="K28" s="185">
        <v>208</v>
      </c>
    </row>
    <row r="29" spans="1:11" s="170" customFormat="1" ht="18" customHeight="1">
      <c r="A29" s="192" t="s">
        <v>1563</v>
      </c>
      <c r="B29" s="250">
        <v>0</v>
      </c>
      <c r="C29" s="250">
        <v>266</v>
      </c>
      <c r="D29" s="250"/>
      <c r="E29" s="250">
        <v>333</v>
      </c>
      <c r="F29" s="250">
        <v>312</v>
      </c>
      <c r="G29" s="251">
        <f t="shared" si="0"/>
        <v>0</v>
      </c>
      <c r="H29" s="252">
        <f t="shared" si="1"/>
        <v>1.1729323308270676</v>
      </c>
      <c r="I29" s="252">
        <f t="shared" si="2"/>
        <v>0</v>
      </c>
      <c r="J29" s="252">
        <f t="shared" si="3"/>
        <v>0.93693693693693691</v>
      </c>
      <c r="K29" s="185">
        <v>20822</v>
      </c>
    </row>
    <row r="30" spans="1:11" s="170" customFormat="1" ht="18" customHeight="1">
      <c r="A30" s="192" t="s">
        <v>1564</v>
      </c>
      <c r="B30" s="250">
        <v>0</v>
      </c>
      <c r="C30" s="250">
        <v>266</v>
      </c>
      <c r="D30" s="250"/>
      <c r="E30" s="250">
        <v>67</v>
      </c>
      <c r="F30" s="250">
        <v>57</v>
      </c>
      <c r="G30" s="251">
        <f t="shared" si="0"/>
        <v>0</v>
      </c>
      <c r="H30" s="252">
        <f t="shared" si="1"/>
        <v>0.21428571428571427</v>
      </c>
      <c r="I30" s="252">
        <f t="shared" si="2"/>
        <v>0</v>
      </c>
      <c r="J30" s="252">
        <f t="shared" si="3"/>
        <v>0.85074626865671643</v>
      </c>
      <c r="K30" s="185">
        <v>2082201</v>
      </c>
    </row>
    <row r="31" spans="1:11" s="170" customFormat="1" ht="18" customHeight="1">
      <c r="A31" s="192" t="s">
        <v>1565</v>
      </c>
      <c r="B31" s="250">
        <v>0</v>
      </c>
      <c r="C31" s="250">
        <v>0</v>
      </c>
      <c r="D31" s="250"/>
      <c r="E31" s="250">
        <v>266</v>
      </c>
      <c r="F31" s="250">
        <v>255</v>
      </c>
      <c r="G31" s="251">
        <f t="shared" si="0"/>
        <v>0</v>
      </c>
      <c r="H31" s="252">
        <f t="shared" si="1"/>
        <v>0</v>
      </c>
      <c r="I31" s="252">
        <f t="shared" si="2"/>
        <v>0</v>
      </c>
      <c r="J31" s="252">
        <f t="shared" si="3"/>
        <v>0.95864661654135341</v>
      </c>
      <c r="K31" s="185">
        <v>2082202</v>
      </c>
    </row>
    <row r="32" spans="1:11" s="170" customFormat="1" ht="18" customHeight="1">
      <c r="A32" s="192" t="s">
        <v>1566</v>
      </c>
      <c r="B32" s="250">
        <v>0</v>
      </c>
      <c r="C32" s="250">
        <v>0</v>
      </c>
      <c r="D32" s="250"/>
      <c r="E32" s="250">
        <v>0</v>
      </c>
      <c r="F32" s="250">
        <v>0</v>
      </c>
      <c r="G32" s="251">
        <f t="shared" si="0"/>
        <v>0</v>
      </c>
      <c r="H32" s="252">
        <f t="shared" si="1"/>
        <v>0</v>
      </c>
      <c r="I32" s="252">
        <f t="shared" si="2"/>
        <v>0</v>
      </c>
      <c r="J32" s="252">
        <f t="shared" si="3"/>
        <v>0</v>
      </c>
      <c r="K32" s="185">
        <v>2082299</v>
      </c>
    </row>
    <row r="33" spans="1:11" s="170" customFormat="1" ht="18" customHeight="1">
      <c r="A33" s="192" t="s">
        <v>1567</v>
      </c>
      <c r="B33" s="250">
        <v>0</v>
      </c>
      <c r="C33" s="250">
        <v>0</v>
      </c>
      <c r="D33" s="250"/>
      <c r="E33" s="250">
        <v>0</v>
      </c>
      <c r="F33" s="250">
        <v>0</v>
      </c>
      <c r="G33" s="251">
        <f t="shared" si="0"/>
        <v>0</v>
      </c>
      <c r="H33" s="252">
        <f t="shared" si="1"/>
        <v>0</v>
      </c>
      <c r="I33" s="252">
        <f t="shared" si="2"/>
        <v>0</v>
      </c>
      <c r="J33" s="252">
        <f t="shared" si="3"/>
        <v>0</v>
      </c>
      <c r="K33" s="185">
        <v>20823</v>
      </c>
    </row>
    <row r="34" spans="1:11" s="170" customFormat="1" ht="18" customHeight="1">
      <c r="A34" s="192" t="s">
        <v>1564</v>
      </c>
      <c r="B34" s="250">
        <v>0</v>
      </c>
      <c r="C34" s="250">
        <v>0</v>
      </c>
      <c r="D34" s="250"/>
      <c r="E34" s="250">
        <v>0</v>
      </c>
      <c r="F34" s="250">
        <v>0</v>
      </c>
      <c r="G34" s="251">
        <f t="shared" si="0"/>
        <v>0</v>
      </c>
      <c r="H34" s="252">
        <f t="shared" si="1"/>
        <v>0</v>
      </c>
      <c r="I34" s="252">
        <f t="shared" si="2"/>
        <v>0</v>
      </c>
      <c r="J34" s="252">
        <f t="shared" si="3"/>
        <v>0</v>
      </c>
      <c r="K34" s="185">
        <v>2082301</v>
      </c>
    </row>
    <row r="35" spans="1:11" s="170" customFormat="1" ht="18" customHeight="1">
      <c r="A35" s="192" t="s">
        <v>1565</v>
      </c>
      <c r="B35" s="250">
        <v>0</v>
      </c>
      <c r="C35" s="250">
        <v>0</v>
      </c>
      <c r="D35" s="250"/>
      <c r="E35" s="250">
        <v>0</v>
      </c>
      <c r="F35" s="250">
        <v>0</v>
      </c>
      <c r="G35" s="251">
        <f t="shared" si="0"/>
        <v>0</v>
      </c>
      <c r="H35" s="252">
        <f t="shared" si="1"/>
        <v>0</v>
      </c>
      <c r="I35" s="252">
        <f t="shared" si="2"/>
        <v>0</v>
      </c>
      <c r="J35" s="252">
        <f t="shared" si="3"/>
        <v>0</v>
      </c>
      <c r="K35" s="185">
        <v>2082302</v>
      </c>
    </row>
    <row r="36" spans="1:11" s="170" customFormat="1" ht="18" customHeight="1">
      <c r="A36" s="192" t="s">
        <v>1568</v>
      </c>
      <c r="B36" s="250">
        <v>0</v>
      </c>
      <c r="C36" s="250">
        <v>0</v>
      </c>
      <c r="D36" s="250"/>
      <c r="E36" s="250">
        <v>0</v>
      </c>
      <c r="F36" s="250">
        <v>0</v>
      </c>
      <c r="G36" s="251">
        <f t="shared" si="0"/>
        <v>0</v>
      </c>
      <c r="H36" s="252">
        <f t="shared" si="1"/>
        <v>0</v>
      </c>
      <c r="I36" s="252">
        <f t="shared" si="2"/>
        <v>0</v>
      </c>
      <c r="J36" s="252">
        <f t="shared" si="3"/>
        <v>0</v>
      </c>
      <c r="K36" s="185">
        <v>2082399</v>
      </c>
    </row>
    <row r="37" spans="1:11" s="170" customFormat="1" ht="18" customHeight="1">
      <c r="A37" s="192" t="s">
        <v>1569</v>
      </c>
      <c r="B37" s="250">
        <v>0</v>
      </c>
      <c r="C37" s="250">
        <v>0</v>
      </c>
      <c r="D37" s="250"/>
      <c r="E37" s="250">
        <v>0</v>
      </c>
      <c r="F37" s="250">
        <v>0</v>
      </c>
      <c r="G37" s="251">
        <f t="shared" si="0"/>
        <v>0</v>
      </c>
      <c r="H37" s="252">
        <f t="shared" si="1"/>
        <v>0</v>
      </c>
      <c r="I37" s="252">
        <f t="shared" si="2"/>
        <v>0</v>
      </c>
      <c r="J37" s="252">
        <f t="shared" si="3"/>
        <v>0</v>
      </c>
      <c r="K37" s="185">
        <v>20829</v>
      </c>
    </row>
    <row r="38" spans="1:11" s="170" customFormat="1" ht="18" customHeight="1">
      <c r="A38" s="192" t="s">
        <v>1565</v>
      </c>
      <c r="B38" s="250">
        <v>0</v>
      </c>
      <c r="C38" s="250">
        <v>0</v>
      </c>
      <c r="D38" s="250"/>
      <c r="E38" s="250">
        <v>0</v>
      </c>
      <c r="F38" s="250">
        <v>0</v>
      </c>
      <c r="G38" s="251">
        <f t="shared" si="0"/>
        <v>0</v>
      </c>
      <c r="H38" s="252">
        <f t="shared" si="1"/>
        <v>0</v>
      </c>
      <c r="I38" s="252">
        <f t="shared" si="2"/>
        <v>0</v>
      </c>
      <c r="J38" s="252">
        <f t="shared" si="3"/>
        <v>0</v>
      </c>
      <c r="K38" s="185">
        <v>2082901</v>
      </c>
    </row>
    <row r="39" spans="1:11" s="170" customFormat="1" ht="18" customHeight="1">
      <c r="A39" s="192" t="s">
        <v>1570</v>
      </c>
      <c r="B39" s="250">
        <v>0</v>
      </c>
      <c r="C39" s="250">
        <v>0</v>
      </c>
      <c r="D39" s="250"/>
      <c r="E39" s="250">
        <v>0</v>
      </c>
      <c r="F39" s="250">
        <v>0</v>
      </c>
      <c r="G39" s="251">
        <f t="shared" si="0"/>
        <v>0</v>
      </c>
      <c r="H39" s="252">
        <f t="shared" si="1"/>
        <v>0</v>
      </c>
      <c r="I39" s="252">
        <f t="shared" si="2"/>
        <v>0</v>
      </c>
      <c r="J39" s="252">
        <f t="shared" si="3"/>
        <v>0</v>
      </c>
      <c r="K39" s="185">
        <v>2082999</v>
      </c>
    </row>
    <row r="40" spans="1:11" s="170" customFormat="1" ht="18" customHeight="1">
      <c r="A40" s="192" t="s">
        <v>1571</v>
      </c>
      <c r="B40" s="250">
        <v>0</v>
      </c>
      <c r="C40" s="250"/>
      <c r="D40" s="250"/>
      <c r="E40" s="250"/>
      <c r="F40" s="250">
        <v>0</v>
      </c>
      <c r="G40" s="251">
        <f t="shared" si="0"/>
        <v>0</v>
      </c>
      <c r="H40" s="252">
        <f t="shared" si="1"/>
        <v>0</v>
      </c>
      <c r="I40" s="252">
        <f t="shared" si="2"/>
        <v>0</v>
      </c>
      <c r="J40" s="252">
        <f t="shared" si="3"/>
        <v>0</v>
      </c>
      <c r="K40" s="185">
        <v>211</v>
      </c>
    </row>
    <row r="41" spans="1:11" s="170" customFormat="1" ht="18" customHeight="1">
      <c r="A41" s="192" t="s">
        <v>1572</v>
      </c>
      <c r="B41" s="250">
        <v>0</v>
      </c>
      <c r="C41" s="250"/>
      <c r="D41" s="250"/>
      <c r="E41" s="250"/>
      <c r="F41" s="250">
        <v>0</v>
      </c>
      <c r="G41" s="251">
        <f t="shared" si="0"/>
        <v>0</v>
      </c>
      <c r="H41" s="252">
        <f t="shared" si="1"/>
        <v>0</v>
      </c>
      <c r="I41" s="252">
        <f t="shared" si="2"/>
        <v>0</v>
      </c>
      <c r="J41" s="252">
        <f t="shared" si="3"/>
        <v>0</v>
      </c>
      <c r="K41" s="185">
        <v>21160</v>
      </c>
    </row>
    <row r="42" spans="1:11" s="170" customFormat="1" ht="18" customHeight="1">
      <c r="A42" s="192" t="s">
        <v>1573</v>
      </c>
      <c r="B42" s="250">
        <v>0</v>
      </c>
      <c r="C42" s="250"/>
      <c r="D42" s="250"/>
      <c r="E42" s="250"/>
      <c r="F42" s="250">
        <v>0</v>
      </c>
      <c r="G42" s="251">
        <f t="shared" si="0"/>
        <v>0</v>
      </c>
      <c r="H42" s="252">
        <f t="shared" si="1"/>
        <v>0</v>
      </c>
      <c r="I42" s="252">
        <f t="shared" si="2"/>
        <v>0</v>
      </c>
      <c r="J42" s="252">
        <f t="shared" si="3"/>
        <v>0</v>
      </c>
      <c r="K42" s="185">
        <v>2116001</v>
      </c>
    </row>
    <row r="43" spans="1:11" s="170" customFormat="1" ht="18" customHeight="1">
      <c r="A43" s="192" t="s">
        <v>1574</v>
      </c>
      <c r="B43" s="250">
        <v>0</v>
      </c>
      <c r="C43" s="250"/>
      <c r="D43" s="250"/>
      <c r="E43" s="250"/>
      <c r="F43" s="250">
        <v>0</v>
      </c>
      <c r="G43" s="251">
        <f t="shared" si="0"/>
        <v>0</v>
      </c>
      <c r="H43" s="252">
        <f t="shared" si="1"/>
        <v>0</v>
      </c>
      <c r="I43" s="252">
        <f t="shared" si="2"/>
        <v>0</v>
      </c>
      <c r="J43" s="252">
        <f t="shared" si="3"/>
        <v>0</v>
      </c>
      <c r="K43" s="185">
        <v>2116002</v>
      </c>
    </row>
    <row r="44" spans="1:11" s="170" customFormat="1" ht="18" customHeight="1">
      <c r="A44" s="192" t="s">
        <v>1575</v>
      </c>
      <c r="B44" s="250">
        <v>0</v>
      </c>
      <c r="C44" s="250"/>
      <c r="D44" s="250"/>
      <c r="E44" s="250"/>
      <c r="F44" s="250">
        <v>0</v>
      </c>
      <c r="G44" s="251">
        <f t="shared" si="0"/>
        <v>0</v>
      </c>
      <c r="H44" s="252">
        <f t="shared" si="1"/>
        <v>0</v>
      </c>
      <c r="I44" s="252">
        <f t="shared" si="2"/>
        <v>0</v>
      </c>
      <c r="J44" s="252">
        <f t="shared" si="3"/>
        <v>0</v>
      </c>
      <c r="K44" s="185">
        <v>2116003</v>
      </c>
    </row>
    <row r="45" spans="1:11" s="170" customFormat="1" ht="18" customHeight="1">
      <c r="A45" s="192" t="s">
        <v>1576</v>
      </c>
      <c r="B45" s="250">
        <v>0</v>
      </c>
      <c r="C45" s="250"/>
      <c r="D45" s="250"/>
      <c r="E45" s="250"/>
      <c r="F45" s="250">
        <v>0</v>
      </c>
      <c r="G45" s="251">
        <f t="shared" si="0"/>
        <v>0</v>
      </c>
      <c r="H45" s="252">
        <f t="shared" si="1"/>
        <v>0</v>
      </c>
      <c r="I45" s="252">
        <f t="shared" si="2"/>
        <v>0</v>
      </c>
      <c r="J45" s="252">
        <f t="shared" si="3"/>
        <v>0</v>
      </c>
      <c r="K45" s="185">
        <v>2116099</v>
      </c>
    </row>
    <row r="46" spans="1:11" s="170" customFormat="1" ht="18" customHeight="1">
      <c r="A46" s="192" t="s">
        <v>1577</v>
      </c>
      <c r="B46" s="250">
        <v>0</v>
      </c>
      <c r="C46" s="250"/>
      <c r="D46" s="250"/>
      <c r="E46" s="250"/>
      <c r="F46" s="250">
        <v>0</v>
      </c>
      <c r="G46" s="251">
        <f t="shared" si="0"/>
        <v>0</v>
      </c>
      <c r="H46" s="252">
        <f t="shared" si="1"/>
        <v>0</v>
      </c>
      <c r="I46" s="252">
        <f t="shared" si="2"/>
        <v>0</v>
      </c>
      <c r="J46" s="252">
        <f t="shared" si="3"/>
        <v>0</v>
      </c>
      <c r="K46" s="185">
        <v>21161</v>
      </c>
    </row>
    <row r="47" spans="1:11" s="170" customFormat="1" ht="18" customHeight="1">
      <c r="A47" s="192" t="s">
        <v>1578</v>
      </c>
      <c r="B47" s="250">
        <v>0</v>
      </c>
      <c r="C47" s="250"/>
      <c r="D47" s="250"/>
      <c r="E47" s="250"/>
      <c r="F47" s="250">
        <v>0</v>
      </c>
      <c r="G47" s="251">
        <f t="shared" si="0"/>
        <v>0</v>
      </c>
      <c r="H47" s="252">
        <f t="shared" si="1"/>
        <v>0</v>
      </c>
      <c r="I47" s="252">
        <f t="shared" si="2"/>
        <v>0</v>
      </c>
      <c r="J47" s="252">
        <f t="shared" si="3"/>
        <v>0</v>
      </c>
      <c r="K47" s="185">
        <v>2116101</v>
      </c>
    </row>
    <row r="48" spans="1:11" s="170" customFormat="1" ht="18" customHeight="1">
      <c r="A48" s="192" t="s">
        <v>1579</v>
      </c>
      <c r="B48" s="250">
        <v>0</v>
      </c>
      <c r="C48" s="250"/>
      <c r="D48" s="250"/>
      <c r="E48" s="250"/>
      <c r="F48" s="250">
        <v>0</v>
      </c>
      <c r="G48" s="251">
        <f t="shared" si="0"/>
        <v>0</v>
      </c>
      <c r="H48" s="252">
        <f t="shared" si="1"/>
        <v>0</v>
      </c>
      <c r="I48" s="252">
        <f t="shared" si="2"/>
        <v>0</v>
      </c>
      <c r="J48" s="252">
        <f t="shared" si="3"/>
        <v>0</v>
      </c>
      <c r="K48" s="185">
        <v>2116102</v>
      </c>
    </row>
    <row r="49" spans="1:11" s="170" customFormat="1" ht="18" customHeight="1">
      <c r="A49" s="192" t="s">
        <v>1580</v>
      </c>
      <c r="B49" s="250">
        <v>0</v>
      </c>
      <c r="C49" s="250"/>
      <c r="D49" s="250"/>
      <c r="E49" s="250"/>
      <c r="F49" s="250">
        <v>0</v>
      </c>
      <c r="G49" s="251">
        <f t="shared" si="0"/>
        <v>0</v>
      </c>
      <c r="H49" s="252">
        <f t="shared" si="1"/>
        <v>0</v>
      </c>
      <c r="I49" s="252">
        <f t="shared" si="2"/>
        <v>0</v>
      </c>
      <c r="J49" s="252">
        <f t="shared" si="3"/>
        <v>0</v>
      </c>
      <c r="K49" s="185">
        <v>2116103</v>
      </c>
    </row>
    <row r="50" spans="1:11" s="170" customFormat="1" ht="18" customHeight="1">
      <c r="A50" s="192" t="s">
        <v>1581</v>
      </c>
      <c r="B50" s="250">
        <v>0</v>
      </c>
      <c r="C50" s="250"/>
      <c r="D50" s="250"/>
      <c r="E50" s="250"/>
      <c r="F50" s="250">
        <v>0</v>
      </c>
      <c r="G50" s="251">
        <f t="shared" si="0"/>
        <v>0</v>
      </c>
      <c r="H50" s="252">
        <f t="shared" si="1"/>
        <v>0</v>
      </c>
      <c r="I50" s="252">
        <f t="shared" si="2"/>
        <v>0</v>
      </c>
      <c r="J50" s="252">
        <f t="shared" si="3"/>
        <v>0</v>
      </c>
      <c r="K50" s="185">
        <v>2116104</v>
      </c>
    </row>
    <row r="51" spans="1:11" s="170" customFormat="1" ht="18" customHeight="1">
      <c r="A51" s="192" t="s">
        <v>1582</v>
      </c>
      <c r="B51" s="250">
        <v>0</v>
      </c>
      <c r="C51" s="250">
        <v>14862</v>
      </c>
      <c r="D51" s="250"/>
      <c r="E51" s="250">
        <v>31668</v>
      </c>
      <c r="F51" s="250">
        <v>8179</v>
      </c>
      <c r="G51" s="251">
        <f t="shared" si="0"/>
        <v>0</v>
      </c>
      <c r="H51" s="252">
        <f t="shared" si="1"/>
        <v>0.55032969990580005</v>
      </c>
      <c r="I51" s="252">
        <f t="shared" si="2"/>
        <v>0</v>
      </c>
      <c r="J51" s="252">
        <f t="shared" si="3"/>
        <v>0.25827333585954276</v>
      </c>
      <c r="K51" s="185">
        <v>212</v>
      </c>
    </row>
    <row r="52" spans="1:11" s="170" customFormat="1" ht="18" customHeight="1">
      <c r="A52" s="192" t="s">
        <v>1583</v>
      </c>
      <c r="B52" s="250">
        <v>0</v>
      </c>
      <c r="C52" s="250">
        <v>12587</v>
      </c>
      <c r="D52" s="250"/>
      <c r="E52" s="250">
        <v>31266</v>
      </c>
      <c r="F52" s="250">
        <v>8042</v>
      </c>
      <c r="G52" s="251">
        <f t="shared" si="0"/>
        <v>0</v>
      </c>
      <c r="H52" s="252">
        <f t="shared" si="1"/>
        <v>0.63891316437594348</v>
      </c>
      <c r="I52" s="252">
        <f t="shared" si="2"/>
        <v>0</v>
      </c>
      <c r="J52" s="252">
        <f t="shared" si="3"/>
        <v>0.25721230729866307</v>
      </c>
      <c r="K52" s="185">
        <v>21208</v>
      </c>
    </row>
    <row r="53" spans="1:11" s="170" customFormat="1" ht="18" customHeight="1">
      <c r="A53" s="192" t="s">
        <v>1584</v>
      </c>
      <c r="B53" s="250">
        <v>0</v>
      </c>
      <c r="C53" s="250">
        <v>10433</v>
      </c>
      <c r="D53" s="250"/>
      <c r="E53" s="250">
        <v>5806</v>
      </c>
      <c r="F53" s="250">
        <v>409</v>
      </c>
      <c r="G53" s="251">
        <f t="shared" si="0"/>
        <v>0</v>
      </c>
      <c r="H53" s="252">
        <f t="shared" si="1"/>
        <v>3.9202530432282182E-2</v>
      </c>
      <c r="I53" s="252">
        <f t="shared" si="2"/>
        <v>0</v>
      </c>
      <c r="J53" s="252">
        <f t="shared" si="3"/>
        <v>7.0444367895280746E-2</v>
      </c>
      <c r="K53" s="185">
        <v>2120801</v>
      </c>
    </row>
    <row r="54" spans="1:11" s="170" customFormat="1" ht="18" customHeight="1">
      <c r="A54" s="192" t="s">
        <v>1585</v>
      </c>
      <c r="B54" s="250">
        <v>0</v>
      </c>
      <c r="C54" s="250">
        <v>0</v>
      </c>
      <c r="D54" s="250"/>
      <c r="E54" s="250">
        <v>3293</v>
      </c>
      <c r="F54" s="250">
        <v>1723</v>
      </c>
      <c r="G54" s="251">
        <f t="shared" si="0"/>
        <v>0</v>
      </c>
      <c r="H54" s="252">
        <f t="shared" si="1"/>
        <v>0</v>
      </c>
      <c r="I54" s="252">
        <f t="shared" si="2"/>
        <v>0</v>
      </c>
      <c r="J54" s="252">
        <f t="shared" si="3"/>
        <v>0.52323109626480413</v>
      </c>
      <c r="K54" s="185">
        <v>2120802</v>
      </c>
    </row>
    <row r="55" spans="1:11" s="170" customFormat="1" ht="18" customHeight="1">
      <c r="A55" s="192" t="s">
        <v>1586</v>
      </c>
      <c r="B55" s="250">
        <v>0</v>
      </c>
      <c r="C55" s="250">
        <v>0</v>
      </c>
      <c r="D55" s="250"/>
      <c r="E55" s="250">
        <v>16335</v>
      </c>
      <c r="F55" s="250">
        <v>347</v>
      </c>
      <c r="G55" s="251">
        <f t="shared" si="0"/>
        <v>0</v>
      </c>
      <c r="H55" s="252">
        <f t="shared" si="1"/>
        <v>0</v>
      </c>
      <c r="I55" s="252">
        <f t="shared" si="2"/>
        <v>0</v>
      </c>
      <c r="J55" s="252">
        <f t="shared" si="3"/>
        <v>2.1242730333639423E-2</v>
      </c>
      <c r="K55" s="185">
        <v>2120803</v>
      </c>
    </row>
    <row r="56" spans="1:11" s="170" customFormat="1" ht="18" customHeight="1">
      <c r="A56" s="192" t="s">
        <v>1587</v>
      </c>
      <c r="B56" s="250">
        <v>0</v>
      </c>
      <c r="C56" s="250">
        <v>2000</v>
      </c>
      <c r="D56" s="250"/>
      <c r="E56" s="250">
        <v>2225</v>
      </c>
      <c r="F56" s="250">
        <v>346</v>
      </c>
      <c r="G56" s="251">
        <f t="shared" si="0"/>
        <v>0</v>
      </c>
      <c r="H56" s="252">
        <f t="shared" si="1"/>
        <v>0.17299999999999999</v>
      </c>
      <c r="I56" s="252">
        <f t="shared" si="2"/>
        <v>0</v>
      </c>
      <c r="J56" s="252">
        <f t="shared" si="3"/>
        <v>0.1555056179775281</v>
      </c>
      <c r="K56" s="185">
        <v>2120804</v>
      </c>
    </row>
    <row r="57" spans="1:11" s="170" customFormat="1" ht="18" customHeight="1">
      <c r="A57" s="192" t="s">
        <v>1588</v>
      </c>
      <c r="B57" s="250">
        <v>0</v>
      </c>
      <c r="C57" s="250">
        <v>0</v>
      </c>
      <c r="D57" s="250"/>
      <c r="E57" s="250">
        <v>862</v>
      </c>
      <c r="F57" s="250">
        <v>818</v>
      </c>
      <c r="G57" s="251">
        <f t="shared" si="0"/>
        <v>0</v>
      </c>
      <c r="H57" s="252">
        <f t="shared" si="1"/>
        <v>0</v>
      </c>
      <c r="I57" s="252">
        <f t="shared" si="2"/>
        <v>0</v>
      </c>
      <c r="J57" s="252">
        <f t="shared" si="3"/>
        <v>0.9489559164733179</v>
      </c>
      <c r="K57" s="185">
        <v>2120805</v>
      </c>
    </row>
    <row r="58" spans="1:11" s="170" customFormat="1" ht="18" customHeight="1">
      <c r="A58" s="192" t="s">
        <v>1589</v>
      </c>
      <c r="B58" s="250">
        <v>0</v>
      </c>
      <c r="C58" s="250">
        <v>0</v>
      </c>
      <c r="D58" s="250"/>
      <c r="E58" s="250">
        <v>50</v>
      </c>
      <c r="F58" s="250">
        <v>40</v>
      </c>
      <c r="G58" s="251">
        <f t="shared" si="0"/>
        <v>0</v>
      </c>
      <c r="H58" s="252">
        <f t="shared" si="1"/>
        <v>0</v>
      </c>
      <c r="I58" s="252">
        <f t="shared" si="2"/>
        <v>0</v>
      </c>
      <c r="J58" s="252">
        <f t="shared" si="3"/>
        <v>0.8</v>
      </c>
      <c r="K58" s="185">
        <v>2120806</v>
      </c>
    </row>
    <row r="59" spans="1:11" s="170" customFormat="1" ht="18" customHeight="1">
      <c r="A59" s="192" t="s">
        <v>1590</v>
      </c>
      <c r="B59" s="250">
        <v>0</v>
      </c>
      <c r="C59" s="250">
        <v>0</v>
      </c>
      <c r="D59" s="250"/>
      <c r="E59" s="250">
        <v>150</v>
      </c>
      <c r="F59" s="250">
        <v>75</v>
      </c>
      <c r="G59" s="251">
        <f t="shared" si="0"/>
        <v>0</v>
      </c>
      <c r="H59" s="252">
        <f t="shared" si="1"/>
        <v>0</v>
      </c>
      <c r="I59" s="252">
        <f t="shared" si="2"/>
        <v>0</v>
      </c>
      <c r="J59" s="252">
        <f t="shared" si="3"/>
        <v>0.5</v>
      </c>
      <c r="K59" s="185">
        <v>2120807</v>
      </c>
    </row>
    <row r="60" spans="1:11" s="170" customFormat="1" ht="18" customHeight="1">
      <c r="A60" s="192" t="s">
        <v>1591</v>
      </c>
      <c r="B60" s="250">
        <v>0</v>
      </c>
      <c r="C60" s="250">
        <v>0</v>
      </c>
      <c r="D60" s="250"/>
      <c r="E60" s="250">
        <v>0</v>
      </c>
      <c r="F60" s="250">
        <v>0</v>
      </c>
      <c r="G60" s="251">
        <f t="shared" si="0"/>
        <v>0</v>
      </c>
      <c r="H60" s="252">
        <f t="shared" si="1"/>
        <v>0</v>
      </c>
      <c r="I60" s="252">
        <f t="shared" si="2"/>
        <v>0</v>
      </c>
      <c r="J60" s="252">
        <f t="shared" si="3"/>
        <v>0</v>
      </c>
      <c r="K60" s="185">
        <v>2120809</v>
      </c>
    </row>
    <row r="61" spans="1:11" s="170" customFormat="1" ht="18" customHeight="1">
      <c r="A61" s="192" t="s">
        <v>1592</v>
      </c>
      <c r="B61" s="250">
        <v>0</v>
      </c>
      <c r="C61" s="250">
        <v>0</v>
      </c>
      <c r="D61" s="250"/>
      <c r="E61" s="250">
        <v>313</v>
      </c>
      <c r="F61" s="250">
        <v>1556</v>
      </c>
      <c r="G61" s="251">
        <f t="shared" si="0"/>
        <v>0</v>
      </c>
      <c r="H61" s="252">
        <f t="shared" si="1"/>
        <v>0</v>
      </c>
      <c r="I61" s="252">
        <f t="shared" si="2"/>
        <v>0</v>
      </c>
      <c r="J61" s="252">
        <f t="shared" si="3"/>
        <v>4.9712460063897765</v>
      </c>
      <c r="K61" s="185">
        <v>2120810</v>
      </c>
    </row>
    <row r="62" spans="1:11" s="170" customFormat="1" ht="18" customHeight="1">
      <c r="A62" s="192" t="s">
        <v>1593</v>
      </c>
      <c r="B62" s="250">
        <v>0</v>
      </c>
      <c r="C62" s="250">
        <v>0</v>
      </c>
      <c r="D62" s="250"/>
      <c r="E62" s="250">
        <v>0</v>
      </c>
      <c r="F62" s="250">
        <v>0</v>
      </c>
      <c r="G62" s="251">
        <f t="shared" si="0"/>
        <v>0</v>
      </c>
      <c r="H62" s="252">
        <f t="shared" si="1"/>
        <v>0</v>
      </c>
      <c r="I62" s="252">
        <f t="shared" si="2"/>
        <v>0</v>
      </c>
      <c r="J62" s="252">
        <f t="shared" si="3"/>
        <v>0</v>
      </c>
      <c r="K62" s="185">
        <v>2120811</v>
      </c>
    </row>
    <row r="63" spans="1:11" s="170" customFormat="1" ht="18" customHeight="1">
      <c r="A63" s="192" t="s">
        <v>1594</v>
      </c>
      <c r="B63" s="250">
        <v>0</v>
      </c>
      <c r="C63" s="250">
        <v>0</v>
      </c>
      <c r="D63" s="250"/>
      <c r="E63" s="250">
        <v>0</v>
      </c>
      <c r="F63" s="250">
        <v>0</v>
      </c>
      <c r="G63" s="251">
        <f t="shared" si="0"/>
        <v>0</v>
      </c>
      <c r="H63" s="252">
        <f t="shared" si="1"/>
        <v>0</v>
      </c>
      <c r="I63" s="252">
        <f t="shared" si="2"/>
        <v>0</v>
      </c>
      <c r="J63" s="252">
        <f t="shared" si="3"/>
        <v>0</v>
      </c>
      <c r="K63" s="185">
        <v>2120813</v>
      </c>
    </row>
    <row r="64" spans="1:11" s="170" customFormat="1" ht="18" customHeight="1">
      <c r="A64" s="192" t="s">
        <v>1595</v>
      </c>
      <c r="B64" s="250">
        <v>0</v>
      </c>
      <c r="C64" s="250">
        <v>0</v>
      </c>
      <c r="D64" s="250"/>
      <c r="E64" s="250">
        <v>1813</v>
      </c>
      <c r="F64" s="250">
        <v>2111</v>
      </c>
      <c r="G64" s="251">
        <f t="shared" si="0"/>
        <v>0</v>
      </c>
      <c r="H64" s="252">
        <f t="shared" si="1"/>
        <v>0</v>
      </c>
      <c r="I64" s="252">
        <f t="shared" si="2"/>
        <v>0</v>
      </c>
      <c r="J64" s="252">
        <f t="shared" si="3"/>
        <v>1.1643684500827358</v>
      </c>
      <c r="K64" s="185">
        <v>2120814</v>
      </c>
    </row>
    <row r="65" spans="1:11" s="170" customFormat="1" ht="18" customHeight="1">
      <c r="A65" s="192" t="s">
        <v>1596</v>
      </c>
      <c r="B65" s="250">
        <v>0</v>
      </c>
      <c r="C65" s="250">
        <v>0</v>
      </c>
      <c r="D65" s="250"/>
      <c r="E65" s="250">
        <v>50</v>
      </c>
      <c r="F65" s="250">
        <v>0</v>
      </c>
      <c r="G65" s="251">
        <f t="shared" si="0"/>
        <v>0</v>
      </c>
      <c r="H65" s="252">
        <f t="shared" si="1"/>
        <v>0</v>
      </c>
      <c r="I65" s="252">
        <f t="shared" si="2"/>
        <v>0</v>
      </c>
      <c r="J65" s="252">
        <f t="shared" si="3"/>
        <v>0</v>
      </c>
      <c r="K65" s="185">
        <v>2120815</v>
      </c>
    </row>
    <row r="66" spans="1:11" s="170" customFormat="1" ht="18" customHeight="1">
      <c r="A66" s="192" t="s">
        <v>1597</v>
      </c>
      <c r="B66" s="250">
        <v>0</v>
      </c>
      <c r="C66" s="250">
        <v>0</v>
      </c>
      <c r="D66" s="250"/>
      <c r="E66" s="250">
        <v>215</v>
      </c>
      <c r="F66" s="250">
        <v>200</v>
      </c>
      <c r="G66" s="251">
        <f t="shared" si="0"/>
        <v>0</v>
      </c>
      <c r="H66" s="252">
        <f t="shared" si="1"/>
        <v>0</v>
      </c>
      <c r="I66" s="252">
        <f t="shared" si="2"/>
        <v>0</v>
      </c>
      <c r="J66" s="252">
        <f t="shared" si="3"/>
        <v>0.93023255813953487</v>
      </c>
      <c r="K66" s="185">
        <v>2120816</v>
      </c>
    </row>
    <row r="67" spans="1:11" s="170" customFormat="1" ht="18" customHeight="1">
      <c r="A67" s="192" t="s">
        <v>1598</v>
      </c>
      <c r="B67" s="250">
        <v>0</v>
      </c>
      <c r="C67" s="250">
        <v>154</v>
      </c>
      <c r="D67" s="250"/>
      <c r="E67" s="250">
        <v>154</v>
      </c>
      <c r="F67" s="250">
        <v>417</v>
      </c>
      <c r="G67" s="251">
        <f t="shared" si="0"/>
        <v>0</v>
      </c>
      <c r="H67" s="252">
        <f t="shared" si="1"/>
        <v>2.7077922077922079</v>
      </c>
      <c r="I67" s="252">
        <f t="shared" si="2"/>
        <v>0</v>
      </c>
      <c r="J67" s="252">
        <f t="shared" si="3"/>
        <v>2.7077922077922079</v>
      </c>
      <c r="K67" s="185">
        <v>2120899</v>
      </c>
    </row>
    <row r="68" spans="1:11" s="170" customFormat="1" ht="18" customHeight="1">
      <c r="A68" s="192" t="s">
        <v>1599</v>
      </c>
      <c r="B68" s="250">
        <v>0</v>
      </c>
      <c r="C68" s="250">
        <v>0</v>
      </c>
      <c r="D68" s="250"/>
      <c r="E68" s="250"/>
      <c r="F68" s="250">
        <v>0</v>
      </c>
      <c r="G68" s="251">
        <f t="shared" si="0"/>
        <v>0</v>
      </c>
      <c r="H68" s="252">
        <f t="shared" si="1"/>
        <v>0</v>
      </c>
      <c r="I68" s="252">
        <f t="shared" si="2"/>
        <v>0</v>
      </c>
      <c r="J68" s="252">
        <f t="shared" si="3"/>
        <v>0</v>
      </c>
      <c r="K68" s="185">
        <v>21210</v>
      </c>
    </row>
    <row r="69" spans="1:11" s="170" customFormat="1" ht="18" customHeight="1">
      <c r="A69" s="192" t="s">
        <v>1584</v>
      </c>
      <c r="B69" s="250">
        <v>0</v>
      </c>
      <c r="C69" s="250">
        <v>0</v>
      </c>
      <c r="D69" s="250"/>
      <c r="E69" s="250"/>
      <c r="F69" s="250">
        <v>0</v>
      </c>
      <c r="G69" s="251">
        <f t="shared" si="0"/>
        <v>0</v>
      </c>
      <c r="H69" s="252">
        <f t="shared" si="1"/>
        <v>0</v>
      </c>
      <c r="I69" s="252">
        <f t="shared" si="2"/>
        <v>0</v>
      </c>
      <c r="J69" s="252">
        <f t="shared" si="3"/>
        <v>0</v>
      </c>
      <c r="K69" s="185">
        <v>2121001</v>
      </c>
    </row>
    <row r="70" spans="1:11" s="170" customFormat="1" ht="18" customHeight="1">
      <c r="A70" s="192" t="s">
        <v>1585</v>
      </c>
      <c r="B70" s="250">
        <v>0</v>
      </c>
      <c r="C70" s="250">
        <v>0</v>
      </c>
      <c r="D70" s="250"/>
      <c r="E70" s="250"/>
      <c r="F70" s="250">
        <v>0</v>
      </c>
      <c r="G70" s="251">
        <f t="shared" si="0"/>
        <v>0</v>
      </c>
      <c r="H70" s="252">
        <f t="shared" si="1"/>
        <v>0</v>
      </c>
      <c r="I70" s="252">
        <f t="shared" si="2"/>
        <v>0</v>
      </c>
      <c r="J70" s="252">
        <f t="shared" si="3"/>
        <v>0</v>
      </c>
      <c r="K70" s="185">
        <v>2121002</v>
      </c>
    </row>
    <row r="71" spans="1:11" s="170" customFormat="1" ht="18" customHeight="1">
      <c r="A71" s="192" t="s">
        <v>1600</v>
      </c>
      <c r="B71" s="250">
        <v>0</v>
      </c>
      <c r="C71" s="250">
        <v>0</v>
      </c>
      <c r="D71" s="250"/>
      <c r="E71" s="250"/>
      <c r="F71" s="250">
        <v>0</v>
      </c>
      <c r="G71" s="251">
        <f t="shared" si="0"/>
        <v>0</v>
      </c>
      <c r="H71" s="252">
        <f t="shared" si="1"/>
        <v>0</v>
      </c>
      <c r="I71" s="252">
        <f t="shared" si="2"/>
        <v>0</v>
      </c>
      <c r="J71" s="252">
        <f t="shared" si="3"/>
        <v>0</v>
      </c>
      <c r="K71" s="185">
        <v>2121099</v>
      </c>
    </row>
    <row r="72" spans="1:11" s="170" customFormat="1" ht="18" customHeight="1">
      <c r="A72" s="192" t="s">
        <v>1601</v>
      </c>
      <c r="B72" s="250">
        <v>0</v>
      </c>
      <c r="C72" s="250">
        <v>0</v>
      </c>
      <c r="D72" s="250"/>
      <c r="E72" s="250"/>
      <c r="F72" s="250">
        <v>0</v>
      </c>
      <c r="G72" s="251">
        <f t="shared" si="0"/>
        <v>0</v>
      </c>
      <c r="H72" s="252">
        <f t="shared" si="1"/>
        <v>0</v>
      </c>
      <c r="I72" s="252">
        <f t="shared" si="2"/>
        <v>0</v>
      </c>
      <c r="J72" s="252">
        <f t="shared" si="3"/>
        <v>0</v>
      </c>
      <c r="K72" s="185">
        <v>21211</v>
      </c>
    </row>
    <row r="73" spans="1:11" s="170" customFormat="1" ht="18" customHeight="1">
      <c r="A73" s="192" t="s">
        <v>1602</v>
      </c>
      <c r="B73" s="250">
        <v>0</v>
      </c>
      <c r="C73" s="250">
        <v>0</v>
      </c>
      <c r="D73" s="250"/>
      <c r="E73" s="250"/>
      <c r="F73" s="250">
        <v>0</v>
      </c>
      <c r="G73" s="251">
        <f t="shared" si="0"/>
        <v>0</v>
      </c>
      <c r="H73" s="252">
        <f t="shared" si="1"/>
        <v>0</v>
      </c>
      <c r="I73" s="252">
        <f t="shared" si="2"/>
        <v>0</v>
      </c>
      <c r="J73" s="252">
        <f t="shared" si="3"/>
        <v>0</v>
      </c>
      <c r="K73" s="185">
        <v>21213</v>
      </c>
    </row>
    <row r="74" spans="1:11" s="170" customFormat="1" ht="18" customHeight="1">
      <c r="A74" s="192" t="s">
        <v>1603</v>
      </c>
      <c r="B74" s="250">
        <v>0</v>
      </c>
      <c r="C74" s="250">
        <v>0</v>
      </c>
      <c r="D74" s="250"/>
      <c r="E74" s="250"/>
      <c r="F74" s="250">
        <v>0</v>
      </c>
      <c r="G74" s="251">
        <f t="shared" si="0"/>
        <v>0</v>
      </c>
      <c r="H74" s="252">
        <f t="shared" si="1"/>
        <v>0</v>
      </c>
      <c r="I74" s="252">
        <f t="shared" si="2"/>
        <v>0</v>
      </c>
      <c r="J74" s="252">
        <f t="shared" si="3"/>
        <v>0</v>
      </c>
      <c r="K74" s="185">
        <v>2121301</v>
      </c>
    </row>
    <row r="75" spans="1:11" s="170" customFormat="1" ht="18" customHeight="1">
      <c r="A75" s="192" t="s">
        <v>1604</v>
      </c>
      <c r="B75" s="250">
        <v>0</v>
      </c>
      <c r="C75" s="250">
        <v>0</v>
      </c>
      <c r="D75" s="250"/>
      <c r="E75" s="250"/>
      <c r="F75" s="250">
        <v>0</v>
      </c>
      <c r="G75" s="251">
        <f t="shared" si="0"/>
        <v>0</v>
      </c>
      <c r="H75" s="252">
        <f t="shared" si="1"/>
        <v>0</v>
      </c>
      <c r="I75" s="252">
        <f t="shared" si="2"/>
        <v>0</v>
      </c>
      <c r="J75" s="252">
        <f t="shared" si="3"/>
        <v>0</v>
      </c>
      <c r="K75" s="185">
        <v>2121302</v>
      </c>
    </row>
    <row r="76" spans="1:11" s="170" customFormat="1" ht="18" customHeight="1">
      <c r="A76" s="192" t="s">
        <v>1605</v>
      </c>
      <c r="B76" s="250">
        <v>0</v>
      </c>
      <c r="C76" s="250">
        <v>0</v>
      </c>
      <c r="D76" s="250"/>
      <c r="E76" s="250"/>
      <c r="F76" s="250">
        <v>0</v>
      </c>
      <c r="G76" s="251">
        <f t="shared" si="0"/>
        <v>0</v>
      </c>
      <c r="H76" s="252">
        <f t="shared" si="1"/>
        <v>0</v>
      </c>
      <c r="I76" s="252">
        <f t="shared" si="2"/>
        <v>0</v>
      </c>
      <c r="J76" s="252">
        <f t="shared" si="3"/>
        <v>0</v>
      </c>
      <c r="K76" s="185">
        <v>2121303</v>
      </c>
    </row>
    <row r="77" spans="1:11" s="170" customFormat="1" ht="18" customHeight="1">
      <c r="A77" s="192" t="s">
        <v>1606</v>
      </c>
      <c r="B77" s="250">
        <v>0</v>
      </c>
      <c r="C77" s="250">
        <v>0</v>
      </c>
      <c r="D77" s="250"/>
      <c r="E77" s="250"/>
      <c r="F77" s="250">
        <v>0</v>
      </c>
      <c r="G77" s="251">
        <f t="shared" si="0"/>
        <v>0</v>
      </c>
      <c r="H77" s="252">
        <f t="shared" si="1"/>
        <v>0</v>
      </c>
      <c r="I77" s="252">
        <f t="shared" si="2"/>
        <v>0</v>
      </c>
      <c r="J77" s="252">
        <f t="shared" si="3"/>
        <v>0</v>
      </c>
      <c r="K77" s="185">
        <v>2121304</v>
      </c>
    </row>
    <row r="78" spans="1:11" s="170" customFormat="1" ht="18" customHeight="1">
      <c r="A78" s="192" t="s">
        <v>1607</v>
      </c>
      <c r="B78" s="250">
        <v>0</v>
      </c>
      <c r="C78" s="250">
        <v>0</v>
      </c>
      <c r="D78" s="250"/>
      <c r="E78" s="250"/>
      <c r="F78" s="250">
        <v>0</v>
      </c>
      <c r="G78" s="251">
        <f t="shared" si="0"/>
        <v>0</v>
      </c>
      <c r="H78" s="252">
        <f t="shared" si="1"/>
        <v>0</v>
      </c>
      <c r="I78" s="252">
        <f t="shared" si="2"/>
        <v>0</v>
      </c>
      <c r="J78" s="252">
        <f t="shared" si="3"/>
        <v>0</v>
      </c>
      <c r="K78" s="185">
        <v>2121399</v>
      </c>
    </row>
    <row r="79" spans="1:11" s="170" customFormat="1" ht="18" customHeight="1">
      <c r="A79" s="192" t="s">
        <v>1608</v>
      </c>
      <c r="B79" s="250">
        <v>0</v>
      </c>
      <c r="C79" s="250">
        <v>275</v>
      </c>
      <c r="D79" s="250"/>
      <c r="E79" s="250">
        <v>402</v>
      </c>
      <c r="F79" s="250">
        <v>137</v>
      </c>
      <c r="G79" s="251">
        <f t="shared" si="0"/>
        <v>0</v>
      </c>
      <c r="H79" s="252">
        <f t="shared" si="1"/>
        <v>0.49818181818181817</v>
      </c>
      <c r="I79" s="252">
        <f t="shared" si="2"/>
        <v>0</v>
      </c>
      <c r="J79" s="252">
        <f t="shared" si="3"/>
        <v>0.34079601990049752</v>
      </c>
      <c r="K79" s="185">
        <v>21214</v>
      </c>
    </row>
    <row r="80" spans="1:11" s="170" customFormat="1" ht="18" customHeight="1">
      <c r="A80" s="192" t="s">
        <v>1609</v>
      </c>
      <c r="B80" s="250">
        <v>0</v>
      </c>
      <c r="C80" s="250">
        <v>250</v>
      </c>
      <c r="D80" s="250"/>
      <c r="E80" s="250">
        <v>367</v>
      </c>
      <c r="F80" s="250">
        <v>120</v>
      </c>
      <c r="G80" s="251">
        <f t="shared" si="0"/>
        <v>0</v>
      </c>
      <c r="H80" s="252">
        <f t="shared" si="1"/>
        <v>0.48</v>
      </c>
      <c r="I80" s="252">
        <f t="shared" si="2"/>
        <v>0</v>
      </c>
      <c r="J80" s="252">
        <f t="shared" si="3"/>
        <v>0.32697547683923706</v>
      </c>
      <c r="K80" s="185">
        <v>2121401</v>
      </c>
    </row>
    <row r="81" spans="1:11" s="170" customFormat="1" ht="18" customHeight="1">
      <c r="A81" s="192" t="s">
        <v>1610</v>
      </c>
      <c r="B81" s="250">
        <v>0</v>
      </c>
      <c r="C81" s="250">
        <v>25</v>
      </c>
      <c r="D81" s="250"/>
      <c r="E81" s="250">
        <v>35</v>
      </c>
      <c r="F81" s="250">
        <v>17</v>
      </c>
      <c r="G81" s="251">
        <f t="shared" si="0"/>
        <v>0</v>
      </c>
      <c r="H81" s="252">
        <f t="shared" si="1"/>
        <v>0.68</v>
      </c>
      <c r="I81" s="252">
        <f t="shared" si="2"/>
        <v>0</v>
      </c>
      <c r="J81" s="252">
        <f t="shared" si="3"/>
        <v>0.48571428571428571</v>
      </c>
      <c r="K81" s="185">
        <v>2121402</v>
      </c>
    </row>
    <row r="82" spans="1:11" s="170" customFormat="1" ht="18" customHeight="1">
      <c r="A82" s="192" t="s">
        <v>1611</v>
      </c>
      <c r="B82" s="250">
        <v>0</v>
      </c>
      <c r="C82" s="250">
        <v>0</v>
      </c>
      <c r="D82" s="250"/>
      <c r="E82" s="250">
        <v>0</v>
      </c>
      <c r="F82" s="250">
        <v>0</v>
      </c>
      <c r="G82" s="251">
        <f t="shared" si="0"/>
        <v>0</v>
      </c>
      <c r="H82" s="252">
        <f t="shared" si="1"/>
        <v>0</v>
      </c>
      <c r="I82" s="252">
        <f t="shared" si="2"/>
        <v>0</v>
      </c>
      <c r="J82" s="252">
        <f t="shared" si="3"/>
        <v>0</v>
      </c>
      <c r="K82" s="185">
        <v>2121499</v>
      </c>
    </row>
    <row r="83" spans="1:11" s="170" customFormat="1" ht="18" customHeight="1">
      <c r="A83" s="192" t="s">
        <v>1612</v>
      </c>
      <c r="B83" s="250">
        <v>0</v>
      </c>
      <c r="C83" s="250">
        <v>2000</v>
      </c>
      <c r="D83" s="250"/>
      <c r="E83" s="250"/>
      <c r="F83" s="250">
        <v>0</v>
      </c>
      <c r="G83" s="251">
        <f t="shared" si="0"/>
        <v>0</v>
      </c>
      <c r="H83" s="252">
        <f t="shared" si="1"/>
        <v>0</v>
      </c>
      <c r="I83" s="252">
        <f t="shared" si="2"/>
        <v>0</v>
      </c>
      <c r="J83" s="252">
        <f t="shared" si="3"/>
        <v>0</v>
      </c>
      <c r="K83" s="185">
        <v>21215</v>
      </c>
    </row>
    <row r="84" spans="1:11" s="170" customFormat="1" ht="18" customHeight="1">
      <c r="A84" s="192" t="s">
        <v>1613</v>
      </c>
      <c r="B84" s="250">
        <v>0</v>
      </c>
      <c r="C84" s="250">
        <v>0</v>
      </c>
      <c r="D84" s="250"/>
      <c r="E84" s="250"/>
      <c r="F84" s="250">
        <v>0</v>
      </c>
      <c r="G84" s="251">
        <f t="shared" si="0"/>
        <v>0</v>
      </c>
      <c r="H84" s="252">
        <f t="shared" si="1"/>
        <v>0</v>
      </c>
      <c r="I84" s="252">
        <f t="shared" si="2"/>
        <v>0</v>
      </c>
      <c r="J84" s="252">
        <f t="shared" si="3"/>
        <v>0</v>
      </c>
      <c r="K84" s="185">
        <v>2121501</v>
      </c>
    </row>
    <row r="85" spans="1:11" s="170" customFormat="1" ht="18" customHeight="1">
      <c r="A85" s="192" t="s">
        <v>1614</v>
      </c>
      <c r="B85" s="250">
        <v>0</v>
      </c>
      <c r="C85" s="250">
        <v>2000</v>
      </c>
      <c r="D85" s="250"/>
      <c r="E85" s="250"/>
      <c r="F85" s="250">
        <v>0</v>
      </c>
      <c r="G85" s="251">
        <f t="shared" si="0"/>
        <v>0</v>
      </c>
      <c r="H85" s="252">
        <f t="shared" si="1"/>
        <v>0</v>
      </c>
      <c r="I85" s="252">
        <f t="shared" si="2"/>
        <v>0</v>
      </c>
      <c r="J85" s="252">
        <f t="shared" si="3"/>
        <v>0</v>
      </c>
      <c r="K85" s="185">
        <v>2121502</v>
      </c>
    </row>
    <row r="86" spans="1:11" s="170" customFormat="1" ht="18" customHeight="1">
      <c r="A86" s="192" t="s">
        <v>1615</v>
      </c>
      <c r="B86" s="250">
        <v>0</v>
      </c>
      <c r="C86" s="250">
        <v>0</v>
      </c>
      <c r="D86" s="250"/>
      <c r="E86" s="250"/>
      <c r="F86" s="250">
        <v>0</v>
      </c>
      <c r="G86" s="251">
        <f t="shared" si="0"/>
        <v>0</v>
      </c>
      <c r="H86" s="252">
        <f t="shared" si="1"/>
        <v>0</v>
      </c>
      <c r="I86" s="252">
        <f t="shared" si="2"/>
        <v>0</v>
      </c>
      <c r="J86" s="252">
        <f t="shared" si="3"/>
        <v>0</v>
      </c>
      <c r="K86" s="185">
        <v>2121599</v>
      </c>
    </row>
    <row r="87" spans="1:11" s="170" customFormat="1" ht="18" customHeight="1">
      <c r="A87" s="192" t="s">
        <v>1616</v>
      </c>
      <c r="B87" s="250">
        <v>0</v>
      </c>
      <c r="C87" s="250">
        <v>0</v>
      </c>
      <c r="D87" s="250"/>
      <c r="E87" s="250"/>
      <c r="F87" s="250">
        <v>0</v>
      </c>
      <c r="G87" s="251">
        <f t="shared" si="0"/>
        <v>0</v>
      </c>
      <c r="H87" s="252">
        <f t="shared" si="1"/>
        <v>0</v>
      </c>
      <c r="I87" s="252">
        <f t="shared" si="2"/>
        <v>0</v>
      </c>
      <c r="J87" s="252">
        <f t="shared" si="3"/>
        <v>0</v>
      </c>
      <c r="K87" s="185">
        <v>21216</v>
      </c>
    </row>
    <row r="88" spans="1:11" s="170" customFormat="1" ht="18" customHeight="1">
      <c r="A88" s="192" t="s">
        <v>1613</v>
      </c>
      <c r="B88" s="250">
        <v>0</v>
      </c>
      <c r="C88" s="250">
        <v>0</v>
      </c>
      <c r="D88" s="250"/>
      <c r="E88" s="250"/>
      <c r="F88" s="250">
        <v>0</v>
      </c>
      <c r="G88" s="251">
        <f t="shared" si="0"/>
        <v>0</v>
      </c>
      <c r="H88" s="252">
        <f t="shared" si="1"/>
        <v>0</v>
      </c>
      <c r="I88" s="252">
        <f t="shared" si="2"/>
        <v>0</v>
      </c>
      <c r="J88" s="252">
        <f t="shared" si="3"/>
        <v>0</v>
      </c>
      <c r="K88" s="185">
        <v>2121601</v>
      </c>
    </row>
    <row r="89" spans="1:11" s="170" customFormat="1" ht="18" customHeight="1">
      <c r="A89" s="192" t="s">
        <v>1614</v>
      </c>
      <c r="B89" s="250">
        <v>0</v>
      </c>
      <c r="C89" s="250">
        <v>0</v>
      </c>
      <c r="D89" s="250"/>
      <c r="E89" s="250"/>
      <c r="F89" s="250">
        <v>0</v>
      </c>
      <c r="G89" s="251">
        <f t="shared" si="0"/>
        <v>0</v>
      </c>
      <c r="H89" s="252">
        <f t="shared" si="1"/>
        <v>0</v>
      </c>
      <c r="I89" s="252">
        <f t="shared" si="2"/>
        <v>0</v>
      </c>
      <c r="J89" s="252">
        <f t="shared" si="3"/>
        <v>0</v>
      </c>
      <c r="K89" s="185">
        <v>2121602</v>
      </c>
    </row>
    <row r="90" spans="1:11" s="170" customFormat="1" ht="18" customHeight="1">
      <c r="A90" s="192" t="s">
        <v>1617</v>
      </c>
      <c r="B90" s="250">
        <v>0</v>
      </c>
      <c r="C90" s="250">
        <v>0</v>
      </c>
      <c r="D90" s="250"/>
      <c r="E90" s="250"/>
      <c r="F90" s="250">
        <v>0</v>
      </c>
      <c r="G90" s="251">
        <f t="shared" si="0"/>
        <v>0</v>
      </c>
      <c r="H90" s="252">
        <f t="shared" si="1"/>
        <v>0</v>
      </c>
      <c r="I90" s="252">
        <f t="shared" si="2"/>
        <v>0</v>
      </c>
      <c r="J90" s="252">
        <f t="shared" si="3"/>
        <v>0</v>
      </c>
      <c r="K90" s="185">
        <v>2121699</v>
      </c>
    </row>
    <row r="91" spans="1:11" s="170" customFormat="1" ht="18" customHeight="1">
      <c r="A91" s="192" t="s">
        <v>1618</v>
      </c>
      <c r="B91" s="250">
        <v>0</v>
      </c>
      <c r="C91" s="250">
        <v>0</v>
      </c>
      <c r="D91" s="250"/>
      <c r="E91" s="250"/>
      <c r="F91" s="250">
        <v>0</v>
      </c>
      <c r="G91" s="251">
        <f t="shared" si="0"/>
        <v>0</v>
      </c>
      <c r="H91" s="252">
        <f t="shared" si="1"/>
        <v>0</v>
      </c>
      <c r="I91" s="252">
        <f t="shared" si="2"/>
        <v>0</v>
      </c>
      <c r="J91" s="252">
        <f t="shared" si="3"/>
        <v>0</v>
      </c>
      <c r="K91" s="185">
        <v>21217</v>
      </c>
    </row>
    <row r="92" spans="1:11" s="170" customFormat="1" ht="18" customHeight="1">
      <c r="A92" s="192" t="s">
        <v>1619</v>
      </c>
      <c r="B92" s="250">
        <v>0</v>
      </c>
      <c r="C92" s="250">
        <v>0</v>
      </c>
      <c r="D92" s="250"/>
      <c r="E92" s="250"/>
      <c r="F92" s="250">
        <v>0</v>
      </c>
      <c r="G92" s="251">
        <f t="shared" si="0"/>
        <v>0</v>
      </c>
      <c r="H92" s="252">
        <f t="shared" si="1"/>
        <v>0</v>
      </c>
      <c r="I92" s="252">
        <f t="shared" si="2"/>
        <v>0</v>
      </c>
      <c r="J92" s="252">
        <f t="shared" si="3"/>
        <v>0</v>
      </c>
      <c r="K92" s="185">
        <v>2121701</v>
      </c>
    </row>
    <row r="93" spans="1:11" s="170" customFormat="1" ht="18" customHeight="1">
      <c r="A93" s="192" t="s">
        <v>1620</v>
      </c>
      <c r="B93" s="250">
        <v>0</v>
      </c>
      <c r="C93" s="250">
        <v>0</v>
      </c>
      <c r="D93" s="250"/>
      <c r="E93" s="250"/>
      <c r="F93" s="250">
        <v>0</v>
      </c>
      <c r="G93" s="251">
        <f t="shared" si="0"/>
        <v>0</v>
      </c>
      <c r="H93" s="252">
        <f t="shared" si="1"/>
        <v>0</v>
      </c>
      <c r="I93" s="252">
        <f t="shared" si="2"/>
        <v>0</v>
      </c>
      <c r="J93" s="252">
        <f t="shared" si="3"/>
        <v>0</v>
      </c>
      <c r="K93" s="185">
        <v>2121702</v>
      </c>
    </row>
    <row r="94" spans="1:11" s="170" customFormat="1" ht="18" customHeight="1">
      <c r="A94" s="192" t="s">
        <v>1621</v>
      </c>
      <c r="B94" s="250">
        <v>0</v>
      </c>
      <c r="C94" s="250">
        <v>0</v>
      </c>
      <c r="D94" s="250"/>
      <c r="E94" s="250"/>
      <c r="F94" s="250">
        <v>0</v>
      </c>
      <c r="G94" s="251">
        <f t="shared" si="0"/>
        <v>0</v>
      </c>
      <c r="H94" s="252">
        <f t="shared" si="1"/>
        <v>0</v>
      </c>
      <c r="I94" s="252">
        <f t="shared" si="2"/>
        <v>0</v>
      </c>
      <c r="J94" s="252">
        <f t="shared" si="3"/>
        <v>0</v>
      </c>
      <c r="K94" s="185">
        <v>2121703</v>
      </c>
    </row>
    <row r="95" spans="1:11" s="170" customFormat="1" ht="18" customHeight="1">
      <c r="A95" s="192" t="s">
        <v>1622</v>
      </c>
      <c r="B95" s="250">
        <v>0</v>
      </c>
      <c r="C95" s="250">
        <v>0</v>
      </c>
      <c r="D95" s="250"/>
      <c r="E95" s="250"/>
      <c r="F95" s="250">
        <v>0</v>
      </c>
      <c r="G95" s="251">
        <f t="shared" si="0"/>
        <v>0</v>
      </c>
      <c r="H95" s="252">
        <f t="shared" si="1"/>
        <v>0</v>
      </c>
      <c r="I95" s="252">
        <f t="shared" si="2"/>
        <v>0</v>
      </c>
      <c r="J95" s="252">
        <f t="shared" si="3"/>
        <v>0</v>
      </c>
      <c r="K95" s="185">
        <v>2121704</v>
      </c>
    </row>
    <row r="96" spans="1:11" s="170" customFormat="1" ht="18" customHeight="1">
      <c r="A96" s="192" t="s">
        <v>1623</v>
      </c>
      <c r="B96" s="250">
        <v>0</v>
      </c>
      <c r="C96" s="250">
        <v>0</v>
      </c>
      <c r="D96" s="250"/>
      <c r="E96" s="250"/>
      <c r="F96" s="250">
        <v>0</v>
      </c>
      <c r="G96" s="251">
        <f t="shared" si="0"/>
        <v>0</v>
      </c>
      <c r="H96" s="252">
        <f t="shared" si="1"/>
        <v>0</v>
      </c>
      <c r="I96" s="252">
        <f t="shared" si="2"/>
        <v>0</v>
      </c>
      <c r="J96" s="252">
        <f t="shared" si="3"/>
        <v>0</v>
      </c>
      <c r="K96" s="185">
        <v>2121799</v>
      </c>
    </row>
    <row r="97" spans="1:11" s="170" customFormat="1" ht="18" customHeight="1">
      <c r="A97" s="192" t="s">
        <v>1624</v>
      </c>
      <c r="B97" s="250">
        <v>0</v>
      </c>
      <c r="C97" s="250">
        <v>0</v>
      </c>
      <c r="D97" s="250"/>
      <c r="E97" s="250"/>
      <c r="F97" s="250">
        <v>0</v>
      </c>
      <c r="G97" s="251">
        <f t="shared" si="0"/>
        <v>0</v>
      </c>
      <c r="H97" s="252">
        <f t="shared" si="1"/>
        <v>0</v>
      </c>
      <c r="I97" s="252">
        <f t="shared" si="2"/>
        <v>0</v>
      </c>
      <c r="J97" s="252">
        <f t="shared" si="3"/>
        <v>0</v>
      </c>
      <c r="K97" s="185">
        <v>21218</v>
      </c>
    </row>
    <row r="98" spans="1:11" s="170" customFormat="1" ht="18" customHeight="1">
      <c r="A98" s="192" t="s">
        <v>1625</v>
      </c>
      <c r="B98" s="250">
        <v>0</v>
      </c>
      <c r="C98" s="250">
        <v>0</v>
      </c>
      <c r="D98" s="250"/>
      <c r="E98" s="250"/>
      <c r="F98" s="250">
        <v>0</v>
      </c>
      <c r="G98" s="251">
        <f t="shared" si="0"/>
        <v>0</v>
      </c>
      <c r="H98" s="252">
        <f t="shared" si="1"/>
        <v>0</v>
      </c>
      <c r="I98" s="252">
        <f t="shared" si="2"/>
        <v>0</v>
      </c>
      <c r="J98" s="252">
        <f t="shared" si="3"/>
        <v>0</v>
      </c>
      <c r="K98" s="185">
        <v>2121801</v>
      </c>
    </row>
    <row r="99" spans="1:11" s="170" customFormat="1" ht="18" customHeight="1">
      <c r="A99" s="192" t="s">
        <v>1626</v>
      </c>
      <c r="B99" s="250">
        <v>0</v>
      </c>
      <c r="C99" s="250">
        <v>0</v>
      </c>
      <c r="D99" s="250"/>
      <c r="E99" s="250"/>
      <c r="F99" s="250">
        <v>0</v>
      </c>
      <c r="G99" s="251">
        <f t="shared" si="0"/>
        <v>0</v>
      </c>
      <c r="H99" s="252">
        <f t="shared" si="1"/>
        <v>0</v>
      </c>
      <c r="I99" s="252">
        <f t="shared" si="2"/>
        <v>0</v>
      </c>
      <c r="J99" s="252">
        <f t="shared" si="3"/>
        <v>0</v>
      </c>
      <c r="K99" s="185">
        <v>2121899</v>
      </c>
    </row>
    <row r="100" spans="1:11" s="170" customFormat="1" ht="18" customHeight="1">
      <c r="A100" s="192" t="s">
        <v>1627</v>
      </c>
      <c r="B100" s="250">
        <v>0</v>
      </c>
      <c r="C100" s="250">
        <v>0</v>
      </c>
      <c r="D100" s="250"/>
      <c r="E100" s="250"/>
      <c r="F100" s="250">
        <v>0</v>
      </c>
      <c r="G100" s="251">
        <f t="shared" si="0"/>
        <v>0</v>
      </c>
      <c r="H100" s="252">
        <f t="shared" si="1"/>
        <v>0</v>
      </c>
      <c r="I100" s="252">
        <f t="shared" si="2"/>
        <v>0</v>
      </c>
      <c r="J100" s="252">
        <f t="shared" si="3"/>
        <v>0</v>
      </c>
      <c r="K100" s="185">
        <v>21219</v>
      </c>
    </row>
    <row r="101" spans="1:11" s="170" customFormat="1" ht="18" customHeight="1">
      <c r="A101" s="192" t="s">
        <v>1613</v>
      </c>
      <c r="B101" s="250">
        <v>0</v>
      </c>
      <c r="C101" s="250">
        <v>0</v>
      </c>
      <c r="D101" s="250"/>
      <c r="E101" s="250"/>
      <c r="F101" s="250">
        <v>0</v>
      </c>
      <c r="G101" s="251">
        <f t="shared" si="0"/>
        <v>0</v>
      </c>
      <c r="H101" s="252">
        <f t="shared" si="1"/>
        <v>0</v>
      </c>
      <c r="I101" s="252">
        <f t="shared" si="2"/>
        <v>0</v>
      </c>
      <c r="J101" s="252">
        <f t="shared" si="3"/>
        <v>0</v>
      </c>
      <c r="K101" s="185">
        <v>2121901</v>
      </c>
    </row>
    <row r="102" spans="1:11" s="170" customFormat="1" ht="18" customHeight="1">
      <c r="A102" s="192" t="s">
        <v>1614</v>
      </c>
      <c r="B102" s="250">
        <v>0</v>
      </c>
      <c r="C102" s="250">
        <v>0</v>
      </c>
      <c r="D102" s="250"/>
      <c r="E102" s="250"/>
      <c r="F102" s="250">
        <v>0</v>
      </c>
      <c r="G102" s="251">
        <f t="shared" si="0"/>
        <v>0</v>
      </c>
      <c r="H102" s="252">
        <f t="shared" si="1"/>
        <v>0</v>
      </c>
      <c r="I102" s="252">
        <f t="shared" si="2"/>
        <v>0</v>
      </c>
      <c r="J102" s="252">
        <f t="shared" si="3"/>
        <v>0</v>
      </c>
      <c r="K102" s="185">
        <v>2121902</v>
      </c>
    </row>
    <row r="103" spans="1:11" s="170" customFormat="1" ht="18" customHeight="1">
      <c r="A103" s="192" t="s">
        <v>1628</v>
      </c>
      <c r="B103" s="250">
        <v>0</v>
      </c>
      <c r="C103" s="250">
        <v>0</v>
      </c>
      <c r="D103" s="250"/>
      <c r="E103" s="250"/>
      <c r="F103" s="250">
        <v>0</v>
      </c>
      <c r="G103" s="251">
        <f t="shared" si="0"/>
        <v>0</v>
      </c>
      <c r="H103" s="252">
        <f t="shared" si="1"/>
        <v>0</v>
      </c>
      <c r="I103" s="252">
        <f t="shared" si="2"/>
        <v>0</v>
      </c>
      <c r="J103" s="252">
        <f t="shared" si="3"/>
        <v>0</v>
      </c>
      <c r="K103" s="185">
        <v>2121903</v>
      </c>
    </row>
    <row r="104" spans="1:11" s="170" customFormat="1" ht="18" customHeight="1">
      <c r="A104" s="192" t="s">
        <v>1629</v>
      </c>
      <c r="B104" s="250">
        <v>0</v>
      </c>
      <c r="C104" s="250">
        <v>0</v>
      </c>
      <c r="D104" s="250"/>
      <c r="E104" s="250"/>
      <c r="F104" s="250">
        <v>0</v>
      </c>
      <c r="G104" s="251">
        <f t="shared" si="0"/>
        <v>0</v>
      </c>
      <c r="H104" s="252">
        <f t="shared" si="1"/>
        <v>0</v>
      </c>
      <c r="I104" s="252">
        <f t="shared" si="2"/>
        <v>0</v>
      </c>
      <c r="J104" s="252">
        <f t="shared" si="3"/>
        <v>0</v>
      </c>
      <c r="K104" s="185">
        <v>2121904</v>
      </c>
    </row>
    <row r="105" spans="1:11" s="170" customFormat="1" ht="18" customHeight="1">
      <c r="A105" s="192" t="s">
        <v>1630</v>
      </c>
      <c r="B105" s="250">
        <v>0</v>
      </c>
      <c r="C105" s="250">
        <v>0</v>
      </c>
      <c r="D105" s="250"/>
      <c r="E105" s="250"/>
      <c r="F105" s="250">
        <v>0</v>
      </c>
      <c r="G105" s="251">
        <f t="shared" si="0"/>
        <v>0</v>
      </c>
      <c r="H105" s="252">
        <f t="shared" si="1"/>
        <v>0</v>
      </c>
      <c r="I105" s="252">
        <f t="shared" si="2"/>
        <v>0</v>
      </c>
      <c r="J105" s="252">
        <f t="shared" si="3"/>
        <v>0</v>
      </c>
      <c r="K105" s="185">
        <v>2121905</v>
      </c>
    </row>
    <row r="106" spans="1:11" s="170" customFormat="1" ht="18" customHeight="1">
      <c r="A106" s="192" t="s">
        <v>1631</v>
      </c>
      <c r="B106" s="250">
        <v>0</v>
      </c>
      <c r="C106" s="250">
        <v>0</v>
      </c>
      <c r="D106" s="250"/>
      <c r="E106" s="250"/>
      <c r="F106" s="250">
        <v>0</v>
      </c>
      <c r="G106" s="251">
        <f t="shared" si="0"/>
        <v>0</v>
      </c>
      <c r="H106" s="252">
        <f t="shared" si="1"/>
        <v>0</v>
      </c>
      <c r="I106" s="252">
        <f t="shared" si="2"/>
        <v>0</v>
      </c>
      <c r="J106" s="252">
        <f t="shared" si="3"/>
        <v>0</v>
      </c>
      <c r="K106" s="185">
        <v>2121906</v>
      </c>
    </row>
    <row r="107" spans="1:11" s="170" customFormat="1" ht="18" customHeight="1">
      <c r="A107" s="192" t="s">
        <v>1632</v>
      </c>
      <c r="B107" s="250">
        <v>0</v>
      </c>
      <c r="C107" s="250">
        <v>0</v>
      </c>
      <c r="D107" s="250"/>
      <c r="E107" s="250"/>
      <c r="F107" s="250">
        <v>0</v>
      </c>
      <c r="G107" s="251">
        <f t="shared" si="0"/>
        <v>0</v>
      </c>
      <c r="H107" s="252">
        <f t="shared" si="1"/>
        <v>0</v>
      </c>
      <c r="I107" s="252">
        <f t="shared" si="2"/>
        <v>0</v>
      </c>
      <c r="J107" s="252">
        <f t="shared" si="3"/>
        <v>0</v>
      </c>
      <c r="K107" s="185">
        <v>2121907</v>
      </c>
    </row>
    <row r="108" spans="1:11" s="170" customFormat="1" ht="18" customHeight="1">
      <c r="A108" s="192" t="s">
        <v>1633</v>
      </c>
      <c r="B108" s="250">
        <v>0</v>
      </c>
      <c r="C108" s="250">
        <v>0</v>
      </c>
      <c r="D108" s="250"/>
      <c r="E108" s="250"/>
      <c r="F108" s="250">
        <v>0</v>
      </c>
      <c r="G108" s="251">
        <f t="shared" si="0"/>
        <v>0</v>
      </c>
      <c r="H108" s="252">
        <f t="shared" si="1"/>
        <v>0</v>
      </c>
      <c r="I108" s="252">
        <f t="shared" si="2"/>
        <v>0</v>
      </c>
      <c r="J108" s="252">
        <f t="shared" si="3"/>
        <v>0</v>
      </c>
      <c r="K108" s="185">
        <v>2121999</v>
      </c>
    </row>
    <row r="109" spans="1:11" s="170" customFormat="1" ht="18" customHeight="1">
      <c r="A109" s="192" t="s">
        <v>1634</v>
      </c>
      <c r="B109" s="250">
        <v>0</v>
      </c>
      <c r="C109" s="250">
        <v>154</v>
      </c>
      <c r="D109" s="250"/>
      <c r="E109" s="250">
        <v>154</v>
      </c>
      <c r="F109" s="250">
        <v>344</v>
      </c>
      <c r="G109" s="251">
        <f t="shared" si="0"/>
        <v>0</v>
      </c>
      <c r="H109" s="252">
        <f t="shared" si="1"/>
        <v>2.2337662337662336</v>
      </c>
      <c r="I109" s="252">
        <f t="shared" si="2"/>
        <v>0</v>
      </c>
      <c r="J109" s="252">
        <f t="shared" si="3"/>
        <v>2.2337662337662336</v>
      </c>
      <c r="K109" s="185">
        <v>213</v>
      </c>
    </row>
    <row r="110" spans="1:11" s="170" customFormat="1" ht="18" customHeight="1">
      <c r="A110" s="192" t="s">
        <v>1635</v>
      </c>
      <c r="B110" s="250">
        <v>0</v>
      </c>
      <c r="C110" s="250">
        <v>154</v>
      </c>
      <c r="D110" s="250"/>
      <c r="E110" s="250">
        <v>154</v>
      </c>
      <c r="F110" s="250">
        <v>344</v>
      </c>
      <c r="G110" s="251">
        <f t="shared" si="0"/>
        <v>0</v>
      </c>
      <c r="H110" s="252">
        <f t="shared" si="1"/>
        <v>2.2337662337662336</v>
      </c>
      <c r="I110" s="252">
        <f t="shared" si="2"/>
        <v>0</v>
      </c>
      <c r="J110" s="252">
        <f t="shared" si="3"/>
        <v>2.2337662337662336</v>
      </c>
      <c r="K110" s="185">
        <v>21366</v>
      </c>
    </row>
    <row r="111" spans="1:11" s="170" customFormat="1" ht="18" customHeight="1">
      <c r="A111" s="192" t="s">
        <v>1565</v>
      </c>
      <c r="B111" s="250">
        <v>0</v>
      </c>
      <c r="C111" s="250">
        <v>0</v>
      </c>
      <c r="D111" s="250"/>
      <c r="E111" s="250">
        <v>0</v>
      </c>
      <c r="F111" s="250">
        <v>100</v>
      </c>
      <c r="G111" s="251">
        <f t="shared" si="0"/>
        <v>0</v>
      </c>
      <c r="H111" s="252">
        <f t="shared" si="1"/>
        <v>0</v>
      </c>
      <c r="I111" s="252">
        <f t="shared" si="2"/>
        <v>0</v>
      </c>
      <c r="J111" s="252">
        <f t="shared" si="3"/>
        <v>0</v>
      </c>
      <c r="K111" s="185">
        <v>2136601</v>
      </c>
    </row>
    <row r="112" spans="1:11" s="170" customFormat="1" ht="18" customHeight="1">
      <c r="A112" s="192" t="s">
        <v>1636</v>
      </c>
      <c r="B112" s="250">
        <v>0</v>
      </c>
      <c r="C112" s="250">
        <v>0</v>
      </c>
      <c r="D112" s="250"/>
      <c r="E112" s="250">
        <v>0</v>
      </c>
      <c r="F112" s="250">
        <v>0</v>
      </c>
      <c r="G112" s="251">
        <f t="shared" si="0"/>
        <v>0</v>
      </c>
      <c r="H112" s="252">
        <f t="shared" si="1"/>
        <v>0</v>
      </c>
      <c r="I112" s="252">
        <f t="shared" si="2"/>
        <v>0</v>
      </c>
      <c r="J112" s="252">
        <f t="shared" si="3"/>
        <v>0</v>
      </c>
      <c r="K112" s="185">
        <v>2136602</v>
      </c>
    </row>
    <row r="113" spans="1:11" s="170" customFormat="1" ht="18" customHeight="1">
      <c r="A113" s="192" t="s">
        <v>1637</v>
      </c>
      <c r="B113" s="250">
        <v>0</v>
      </c>
      <c r="C113" s="250">
        <v>0</v>
      </c>
      <c r="D113" s="250"/>
      <c r="E113" s="250">
        <v>0</v>
      </c>
      <c r="F113" s="250">
        <v>0</v>
      </c>
      <c r="G113" s="251">
        <f t="shared" si="0"/>
        <v>0</v>
      </c>
      <c r="H113" s="252">
        <f t="shared" si="1"/>
        <v>0</v>
      </c>
      <c r="I113" s="252">
        <f t="shared" si="2"/>
        <v>0</v>
      </c>
      <c r="J113" s="252">
        <f t="shared" si="3"/>
        <v>0</v>
      </c>
      <c r="K113" s="185">
        <v>2136603</v>
      </c>
    </row>
    <row r="114" spans="1:11" s="170" customFormat="1" ht="18" customHeight="1">
      <c r="A114" s="192" t="s">
        <v>1638</v>
      </c>
      <c r="B114" s="250">
        <v>0</v>
      </c>
      <c r="C114" s="250">
        <v>154</v>
      </c>
      <c r="D114" s="250"/>
      <c r="E114" s="250">
        <v>154</v>
      </c>
      <c r="F114" s="250">
        <v>244</v>
      </c>
      <c r="G114" s="251">
        <f t="shared" si="0"/>
        <v>0</v>
      </c>
      <c r="H114" s="252">
        <f t="shared" si="1"/>
        <v>1.5844155844155845</v>
      </c>
      <c r="I114" s="252">
        <f t="shared" si="2"/>
        <v>0</v>
      </c>
      <c r="J114" s="252">
        <f t="shared" si="3"/>
        <v>1.5844155844155845</v>
      </c>
      <c r="K114" s="185">
        <v>2136699</v>
      </c>
    </row>
    <row r="115" spans="1:11" s="170" customFormat="1" ht="18" customHeight="1">
      <c r="A115" s="192" t="s">
        <v>1639</v>
      </c>
      <c r="B115" s="250">
        <v>0</v>
      </c>
      <c r="C115" s="250">
        <v>0</v>
      </c>
      <c r="D115" s="250"/>
      <c r="E115" s="250"/>
      <c r="F115" s="250">
        <v>0</v>
      </c>
      <c r="G115" s="251">
        <f t="shared" si="0"/>
        <v>0</v>
      </c>
      <c r="H115" s="252">
        <f t="shared" si="1"/>
        <v>0</v>
      </c>
      <c r="I115" s="252">
        <f t="shared" si="2"/>
        <v>0</v>
      </c>
      <c r="J115" s="252">
        <f t="shared" si="3"/>
        <v>0</v>
      </c>
      <c r="K115" s="185">
        <v>21367</v>
      </c>
    </row>
    <row r="116" spans="1:11" s="170" customFormat="1" ht="18" customHeight="1">
      <c r="A116" s="192" t="s">
        <v>1565</v>
      </c>
      <c r="B116" s="250">
        <v>0</v>
      </c>
      <c r="C116" s="250">
        <v>0</v>
      </c>
      <c r="D116" s="250"/>
      <c r="E116" s="250"/>
      <c r="F116" s="250">
        <v>0</v>
      </c>
      <c r="G116" s="251">
        <f t="shared" si="0"/>
        <v>0</v>
      </c>
      <c r="H116" s="252">
        <f t="shared" si="1"/>
        <v>0</v>
      </c>
      <c r="I116" s="252">
        <f t="shared" si="2"/>
        <v>0</v>
      </c>
      <c r="J116" s="252">
        <f t="shared" si="3"/>
        <v>0</v>
      </c>
      <c r="K116" s="185">
        <v>2136701</v>
      </c>
    </row>
    <row r="117" spans="1:11" s="170" customFormat="1" ht="18" customHeight="1">
      <c r="A117" s="192" t="s">
        <v>1636</v>
      </c>
      <c r="B117" s="250">
        <v>0</v>
      </c>
      <c r="C117" s="250">
        <v>0</v>
      </c>
      <c r="D117" s="250"/>
      <c r="E117" s="250"/>
      <c r="F117" s="250">
        <v>0</v>
      </c>
      <c r="G117" s="251">
        <f t="shared" si="0"/>
        <v>0</v>
      </c>
      <c r="H117" s="252">
        <f t="shared" si="1"/>
        <v>0</v>
      </c>
      <c r="I117" s="252">
        <f t="shared" si="2"/>
        <v>0</v>
      </c>
      <c r="J117" s="252">
        <f t="shared" si="3"/>
        <v>0</v>
      </c>
      <c r="K117" s="185">
        <v>2136702</v>
      </c>
    </row>
    <row r="118" spans="1:11" s="170" customFormat="1" ht="18" customHeight="1">
      <c r="A118" s="192" t="s">
        <v>1640</v>
      </c>
      <c r="B118" s="250">
        <v>0</v>
      </c>
      <c r="C118" s="250">
        <v>0</v>
      </c>
      <c r="D118" s="250"/>
      <c r="E118" s="250"/>
      <c r="F118" s="250">
        <v>0</v>
      </c>
      <c r="G118" s="251">
        <f t="shared" si="0"/>
        <v>0</v>
      </c>
      <c r="H118" s="252">
        <f t="shared" si="1"/>
        <v>0</v>
      </c>
      <c r="I118" s="252">
        <f t="shared" si="2"/>
        <v>0</v>
      </c>
      <c r="J118" s="252">
        <f t="shared" si="3"/>
        <v>0</v>
      </c>
      <c r="K118" s="185">
        <v>2136703</v>
      </c>
    </row>
    <row r="119" spans="1:11" s="170" customFormat="1" ht="18" customHeight="1">
      <c r="A119" s="192" t="s">
        <v>1641</v>
      </c>
      <c r="B119" s="250">
        <v>0</v>
      </c>
      <c r="C119" s="250">
        <v>0</v>
      </c>
      <c r="D119" s="250"/>
      <c r="E119" s="250"/>
      <c r="F119" s="250">
        <v>0</v>
      </c>
      <c r="G119" s="251">
        <f t="shared" si="0"/>
        <v>0</v>
      </c>
      <c r="H119" s="252">
        <f t="shared" si="1"/>
        <v>0</v>
      </c>
      <c r="I119" s="252">
        <f t="shared" si="2"/>
        <v>0</v>
      </c>
      <c r="J119" s="252">
        <f t="shared" si="3"/>
        <v>0</v>
      </c>
      <c r="K119" s="185">
        <v>2136799</v>
      </c>
    </row>
    <row r="120" spans="1:11" s="170" customFormat="1" ht="18" customHeight="1">
      <c r="A120" s="192" t="s">
        <v>1642</v>
      </c>
      <c r="B120" s="250">
        <v>0</v>
      </c>
      <c r="C120" s="250">
        <v>0</v>
      </c>
      <c r="D120" s="250"/>
      <c r="E120" s="250"/>
      <c r="F120" s="250">
        <v>0</v>
      </c>
      <c r="G120" s="251">
        <f t="shared" si="0"/>
        <v>0</v>
      </c>
      <c r="H120" s="252">
        <f t="shared" si="1"/>
        <v>0</v>
      </c>
      <c r="I120" s="252">
        <f t="shared" si="2"/>
        <v>0</v>
      </c>
      <c r="J120" s="252">
        <f t="shared" si="3"/>
        <v>0</v>
      </c>
      <c r="K120" s="185">
        <v>21369</v>
      </c>
    </row>
    <row r="121" spans="1:11" s="170" customFormat="1" ht="18" customHeight="1">
      <c r="A121" s="192" t="s">
        <v>1643</v>
      </c>
      <c r="B121" s="250">
        <v>0</v>
      </c>
      <c r="C121" s="250">
        <v>0</v>
      </c>
      <c r="D121" s="250"/>
      <c r="E121" s="250"/>
      <c r="F121" s="250">
        <v>0</v>
      </c>
      <c r="G121" s="251">
        <f t="shared" si="0"/>
        <v>0</v>
      </c>
      <c r="H121" s="252">
        <f t="shared" si="1"/>
        <v>0</v>
      </c>
      <c r="I121" s="252">
        <f t="shared" si="2"/>
        <v>0</v>
      </c>
      <c r="J121" s="252">
        <f t="shared" si="3"/>
        <v>0</v>
      </c>
      <c r="K121" s="185">
        <v>2136901</v>
      </c>
    </row>
    <row r="122" spans="1:11" s="170" customFormat="1" ht="18" customHeight="1">
      <c r="A122" s="192" t="s">
        <v>1644</v>
      </c>
      <c r="B122" s="250">
        <v>0</v>
      </c>
      <c r="C122" s="250">
        <v>0</v>
      </c>
      <c r="D122" s="250"/>
      <c r="E122" s="250"/>
      <c r="F122" s="250">
        <v>0</v>
      </c>
      <c r="G122" s="251">
        <f t="shared" si="0"/>
        <v>0</v>
      </c>
      <c r="H122" s="252">
        <f t="shared" si="1"/>
        <v>0</v>
      </c>
      <c r="I122" s="252">
        <f t="shared" si="2"/>
        <v>0</v>
      </c>
      <c r="J122" s="252">
        <f t="shared" si="3"/>
        <v>0</v>
      </c>
      <c r="K122" s="185">
        <v>2136902</v>
      </c>
    </row>
    <row r="123" spans="1:11" s="170" customFormat="1" ht="18" customHeight="1">
      <c r="A123" s="192" t="s">
        <v>1645</v>
      </c>
      <c r="B123" s="250">
        <v>0</v>
      </c>
      <c r="C123" s="250">
        <v>0</v>
      </c>
      <c r="D123" s="250"/>
      <c r="E123" s="250"/>
      <c r="F123" s="250">
        <v>0</v>
      </c>
      <c r="G123" s="251">
        <f t="shared" si="0"/>
        <v>0</v>
      </c>
      <c r="H123" s="252">
        <f t="shared" si="1"/>
        <v>0</v>
      </c>
      <c r="I123" s="252">
        <f t="shared" si="2"/>
        <v>0</v>
      </c>
      <c r="J123" s="252">
        <f t="shared" si="3"/>
        <v>0</v>
      </c>
      <c r="K123" s="185">
        <v>2136903</v>
      </c>
    </row>
    <row r="124" spans="1:11" s="170" customFormat="1" ht="18" customHeight="1">
      <c r="A124" s="192" t="s">
        <v>1646</v>
      </c>
      <c r="B124" s="250">
        <v>0</v>
      </c>
      <c r="C124" s="250">
        <v>0</v>
      </c>
      <c r="D124" s="250"/>
      <c r="E124" s="250"/>
      <c r="F124" s="250">
        <v>0</v>
      </c>
      <c r="G124" s="251">
        <f t="shared" si="0"/>
        <v>0</v>
      </c>
      <c r="H124" s="252">
        <f t="shared" si="1"/>
        <v>0</v>
      </c>
      <c r="I124" s="252">
        <f t="shared" si="2"/>
        <v>0</v>
      </c>
      <c r="J124" s="252">
        <f t="shared" si="3"/>
        <v>0</v>
      </c>
      <c r="K124" s="185">
        <v>2136999</v>
      </c>
    </row>
    <row r="125" spans="1:11" s="170" customFormat="1" ht="18" customHeight="1">
      <c r="A125" s="192" t="s">
        <v>1647</v>
      </c>
      <c r="B125" s="250">
        <v>0</v>
      </c>
      <c r="C125" s="250"/>
      <c r="D125" s="250"/>
      <c r="E125" s="250"/>
      <c r="F125" s="250">
        <v>0</v>
      </c>
      <c r="G125" s="251">
        <f t="shared" si="0"/>
        <v>0</v>
      </c>
      <c r="H125" s="252">
        <f t="shared" si="1"/>
        <v>0</v>
      </c>
      <c r="I125" s="252">
        <f t="shared" si="2"/>
        <v>0</v>
      </c>
      <c r="J125" s="252">
        <f t="shared" si="3"/>
        <v>0</v>
      </c>
      <c r="K125" s="185">
        <v>21370</v>
      </c>
    </row>
    <row r="126" spans="1:11" s="170" customFormat="1" ht="18" customHeight="1">
      <c r="A126" s="192" t="s">
        <v>1648</v>
      </c>
      <c r="B126" s="250">
        <v>0</v>
      </c>
      <c r="C126" s="250"/>
      <c r="D126" s="250"/>
      <c r="E126" s="250"/>
      <c r="F126" s="250">
        <v>0</v>
      </c>
      <c r="G126" s="251">
        <f t="shared" si="0"/>
        <v>0</v>
      </c>
      <c r="H126" s="252">
        <f t="shared" si="1"/>
        <v>0</v>
      </c>
      <c r="I126" s="252">
        <f t="shared" si="2"/>
        <v>0</v>
      </c>
      <c r="J126" s="252">
        <f t="shared" si="3"/>
        <v>0</v>
      </c>
      <c r="K126" s="185">
        <v>2137001</v>
      </c>
    </row>
    <row r="127" spans="1:11" s="170" customFormat="1" ht="18" customHeight="1">
      <c r="A127" s="192" t="s">
        <v>1649</v>
      </c>
      <c r="B127" s="250">
        <v>0</v>
      </c>
      <c r="C127" s="250"/>
      <c r="D127" s="250"/>
      <c r="E127" s="250"/>
      <c r="F127" s="250">
        <v>0</v>
      </c>
      <c r="G127" s="251">
        <f t="shared" si="0"/>
        <v>0</v>
      </c>
      <c r="H127" s="252">
        <f t="shared" si="1"/>
        <v>0</v>
      </c>
      <c r="I127" s="252">
        <f t="shared" si="2"/>
        <v>0</v>
      </c>
      <c r="J127" s="252">
        <f t="shared" si="3"/>
        <v>0</v>
      </c>
      <c r="K127" s="185">
        <v>2137099</v>
      </c>
    </row>
    <row r="128" spans="1:11" s="170" customFormat="1" ht="18" customHeight="1">
      <c r="A128" s="192" t="s">
        <v>1650</v>
      </c>
      <c r="B128" s="250">
        <v>0</v>
      </c>
      <c r="C128" s="250"/>
      <c r="D128" s="250"/>
      <c r="E128" s="250"/>
      <c r="F128" s="250">
        <v>0</v>
      </c>
      <c r="G128" s="251">
        <f t="shared" si="0"/>
        <v>0</v>
      </c>
      <c r="H128" s="252">
        <f t="shared" si="1"/>
        <v>0</v>
      </c>
      <c r="I128" s="252">
        <f t="shared" si="2"/>
        <v>0</v>
      </c>
      <c r="J128" s="252">
        <f t="shared" si="3"/>
        <v>0</v>
      </c>
      <c r="K128" s="185">
        <v>21371</v>
      </c>
    </row>
    <row r="129" spans="1:11" s="170" customFormat="1" ht="18" customHeight="1">
      <c r="A129" s="192" t="s">
        <v>1651</v>
      </c>
      <c r="B129" s="250">
        <v>0</v>
      </c>
      <c r="C129" s="250"/>
      <c r="D129" s="250"/>
      <c r="E129" s="250"/>
      <c r="F129" s="250">
        <v>0</v>
      </c>
      <c r="G129" s="251">
        <f t="shared" si="0"/>
        <v>0</v>
      </c>
      <c r="H129" s="252">
        <f t="shared" si="1"/>
        <v>0</v>
      </c>
      <c r="I129" s="252">
        <f t="shared" si="2"/>
        <v>0</v>
      </c>
      <c r="J129" s="252">
        <f t="shared" si="3"/>
        <v>0</v>
      </c>
      <c r="K129" s="185">
        <v>2137101</v>
      </c>
    </row>
    <row r="130" spans="1:11" s="170" customFormat="1" ht="18" customHeight="1">
      <c r="A130" s="192" t="s">
        <v>1652</v>
      </c>
      <c r="B130" s="250">
        <v>0</v>
      </c>
      <c r="C130" s="250"/>
      <c r="D130" s="250"/>
      <c r="E130" s="250"/>
      <c r="F130" s="250">
        <v>0</v>
      </c>
      <c r="G130" s="251">
        <f t="shared" si="0"/>
        <v>0</v>
      </c>
      <c r="H130" s="252">
        <f t="shared" si="1"/>
        <v>0</v>
      </c>
      <c r="I130" s="252">
        <f t="shared" si="2"/>
        <v>0</v>
      </c>
      <c r="J130" s="252">
        <f t="shared" si="3"/>
        <v>0</v>
      </c>
      <c r="K130" s="185">
        <v>2137102</v>
      </c>
    </row>
    <row r="131" spans="1:11" s="170" customFormat="1" ht="18" customHeight="1">
      <c r="A131" s="192" t="s">
        <v>1653</v>
      </c>
      <c r="B131" s="250">
        <v>0</v>
      </c>
      <c r="C131" s="250"/>
      <c r="D131" s="250"/>
      <c r="E131" s="250"/>
      <c r="F131" s="250">
        <v>0</v>
      </c>
      <c r="G131" s="251">
        <f t="shared" si="0"/>
        <v>0</v>
      </c>
      <c r="H131" s="252">
        <f t="shared" si="1"/>
        <v>0</v>
      </c>
      <c r="I131" s="252">
        <f t="shared" si="2"/>
        <v>0</v>
      </c>
      <c r="J131" s="252">
        <f t="shared" si="3"/>
        <v>0</v>
      </c>
      <c r="K131" s="185">
        <v>2137103</v>
      </c>
    </row>
    <row r="132" spans="1:11" s="170" customFormat="1" ht="18" customHeight="1">
      <c r="A132" s="192" t="s">
        <v>1654</v>
      </c>
      <c r="B132" s="250">
        <v>0</v>
      </c>
      <c r="C132" s="250"/>
      <c r="D132" s="250"/>
      <c r="E132" s="250"/>
      <c r="F132" s="250">
        <v>0</v>
      </c>
      <c r="G132" s="251">
        <f t="shared" si="0"/>
        <v>0</v>
      </c>
      <c r="H132" s="252">
        <f t="shared" si="1"/>
        <v>0</v>
      </c>
      <c r="I132" s="252">
        <f t="shared" si="2"/>
        <v>0</v>
      </c>
      <c r="J132" s="252">
        <f t="shared" si="3"/>
        <v>0</v>
      </c>
      <c r="K132" s="185">
        <v>2137199</v>
      </c>
    </row>
    <row r="133" spans="1:11" s="170" customFormat="1" ht="18" customHeight="1">
      <c r="A133" s="192" t="s">
        <v>1655</v>
      </c>
      <c r="B133" s="250">
        <v>0</v>
      </c>
      <c r="C133" s="250"/>
      <c r="D133" s="250"/>
      <c r="E133" s="250"/>
      <c r="F133" s="250">
        <v>0</v>
      </c>
      <c r="G133" s="251">
        <f t="shared" si="0"/>
        <v>0</v>
      </c>
      <c r="H133" s="252">
        <f t="shared" si="1"/>
        <v>0</v>
      </c>
      <c r="I133" s="252">
        <f t="shared" si="2"/>
        <v>0</v>
      </c>
      <c r="J133" s="252">
        <f t="shared" si="3"/>
        <v>0</v>
      </c>
      <c r="K133" s="185">
        <v>214</v>
      </c>
    </row>
    <row r="134" spans="1:11" s="170" customFormat="1" ht="18" customHeight="1">
      <c r="A134" s="192" t="s">
        <v>1656</v>
      </c>
      <c r="B134" s="250">
        <v>0</v>
      </c>
      <c r="C134" s="250"/>
      <c r="D134" s="250"/>
      <c r="E134" s="250"/>
      <c r="F134" s="250">
        <v>0</v>
      </c>
      <c r="G134" s="251">
        <f t="shared" si="0"/>
        <v>0</v>
      </c>
      <c r="H134" s="252">
        <f t="shared" si="1"/>
        <v>0</v>
      </c>
      <c r="I134" s="252">
        <f t="shared" si="2"/>
        <v>0</v>
      </c>
      <c r="J134" s="252">
        <f t="shared" si="3"/>
        <v>0</v>
      </c>
      <c r="K134" s="185">
        <v>21460</v>
      </c>
    </row>
    <row r="135" spans="1:11" s="170" customFormat="1" ht="18" customHeight="1">
      <c r="A135" s="192" t="s">
        <v>1657</v>
      </c>
      <c r="B135" s="250">
        <v>0</v>
      </c>
      <c r="C135" s="250"/>
      <c r="D135" s="250"/>
      <c r="E135" s="250"/>
      <c r="F135" s="250">
        <v>0</v>
      </c>
      <c r="G135" s="251">
        <f t="shared" si="0"/>
        <v>0</v>
      </c>
      <c r="H135" s="252">
        <f t="shared" si="1"/>
        <v>0</v>
      </c>
      <c r="I135" s="252">
        <f t="shared" si="2"/>
        <v>0</v>
      </c>
      <c r="J135" s="252">
        <f t="shared" si="3"/>
        <v>0</v>
      </c>
      <c r="K135" s="185">
        <v>2146001</v>
      </c>
    </row>
    <row r="136" spans="1:11" s="170" customFormat="1" ht="18" customHeight="1">
      <c r="A136" s="192" t="s">
        <v>1658</v>
      </c>
      <c r="B136" s="250">
        <v>0</v>
      </c>
      <c r="C136" s="250"/>
      <c r="D136" s="250"/>
      <c r="E136" s="250"/>
      <c r="F136" s="250">
        <v>0</v>
      </c>
      <c r="G136" s="251">
        <f t="shared" si="0"/>
        <v>0</v>
      </c>
      <c r="H136" s="252">
        <f t="shared" si="1"/>
        <v>0</v>
      </c>
      <c r="I136" s="252">
        <f t="shared" si="2"/>
        <v>0</v>
      </c>
      <c r="J136" s="252">
        <f t="shared" si="3"/>
        <v>0</v>
      </c>
      <c r="K136" s="185">
        <v>2146002</v>
      </c>
    </row>
    <row r="137" spans="1:11" s="170" customFormat="1" ht="18" customHeight="1">
      <c r="A137" s="192" t="s">
        <v>1659</v>
      </c>
      <c r="B137" s="250">
        <v>0</v>
      </c>
      <c r="C137" s="250"/>
      <c r="D137" s="250"/>
      <c r="E137" s="250"/>
      <c r="F137" s="250">
        <v>0</v>
      </c>
      <c r="G137" s="251">
        <f t="shared" si="0"/>
        <v>0</v>
      </c>
      <c r="H137" s="252">
        <f t="shared" si="1"/>
        <v>0</v>
      </c>
      <c r="I137" s="252">
        <f t="shared" si="2"/>
        <v>0</v>
      </c>
      <c r="J137" s="252">
        <f t="shared" si="3"/>
        <v>0</v>
      </c>
      <c r="K137" s="185">
        <v>2146003</v>
      </c>
    </row>
    <row r="138" spans="1:11" s="170" customFormat="1" ht="18" customHeight="1">
      <c r="A138" s="192" t="s">
        <v>1660</v>
      </c>
      <c r="B138" s="250">
        <v>0</v>
      </c>
      <c r="C138" s="250"/>
      <c r="D138" s="250"/>
      <c r="E138" s="250"/>
      <c r="F138" s="250">
        <v>0</v>
      </c>
      <c r="G138" s="251">
        <f t="shared" si="0"/>
        <v>0</v>
      </c>
      <c r="H138" s="252">
        <f t="shared" si="1"/>
        <v>0</v>
      </c>
      <c r="I138" s="252">
        <f t="shared" si="2"/>
        <v>0</v>
      </c>
      <c r="J138" s="252">
        <f t="shared" si="3"/>
        <v>0</v>
      </c>
      <c r="K138" s="185">
        <v>2146099</v>
      </c>
    </row>
    <row r="139" spans="1:11" s="170" customFormat="1" ht="18" customHeight="1">
      <c r="A139" s="192" t="s">
        <v>1661</v>
      </c>
      <c r="B139" s="250">
        <v>0</v>
      </c>
      <c r="C139" s="250"/>
      <c r="D139" s="250"/>
      <c r="E139" s="250"/>
      <c r="F139" s="250">
        <v>0</v>
      </c>
      <c r="G139" s="251">
        <f t="shared" si="0"/>
        <v>0</v>
      </c>
      <c r="H139" s="252">
        <f t="shared" si="1"/>
        <v>0</v>
      </c>
      <c r="I139" s="252">
        <f t="shared" si="2"/>
        <v>0</v>
      </c>
      <c r="J139" s="252">
        <f t="shared" si="3"/>
        <v>0</v>
      </c>
      <c r="K139" s="185">
        <v>21462</v>
      </c>
    </row>
    <row r="140" spans="1:11" s="170" customFormat="1" ht="18" customHeight="1">
      <c r="A140" s="192" t="s">
        <v>1659</v>
      </c>
      <c r="B140" s="250">
        <v>0</v>
      </c>
      <c r="C140" s="250"/>
      <c r="D140" s="250"/>
      <c r="E140" s="250"/>
      <c r="F140" s="250">
        <v>0</v>
      </c>
      <c r="G140" s="251">
        <f t="shared" si="0"/>
        <v>0</v>
      </c>
      <c r="H140" s="252">
        <f t="shared" si="1"/>
        <v>0</v>
      </c>
      <c r="I140" s="252">
        <f t="shared" si="2"/>
        <v>0</v>
      </c>
      <c r="J140" s="252">
        <f t="shared" si="3"/>
        <v>0</v>
      </c>
      <c r="K140" s="185">
        <v>2146201</v>
      </c>
    </row>
    <row r="141" spans="1:11" s="170" customFormat="1" ht="18" customHeight="1">
      <c r="A141" s="192" t="s">
        <v>1662</v>
      </c>
      <c r="B141" s="250">
        <v>0</v>
      </c>
      <c r="C141" s="250"/>
      <c r="D141" s="250"/>
      <c r="E141" s="250"/>
      <c r="F141" s="250">
        <v>0</v>
      </c>
      <c r="G141" s="251">
        <f t="shared" si="0"/>
        <v>0</v>
      </c>
      <c r="H141" s="252">
        <f t="shared" si="1"/>
        <v>0</v>
      </c>
      <c r="I141" s="252">
        <f t="shared" si="2"/>
        <v>0</v>
      </c>
      <c r="J141" s="252">
        <f t="shared" si="3"/>
        <v>0</v>
      </c>
      <c r="K141" s="185">
        <v>2146202</v>
      </c>
    </row>
    <row r="142" spans="1:11" s="170" customFormat="1" ht="18" customHeight="1">
      <c r="A142" s="192" t="s">
        <v>1663</v>
      </c>
      <c r="B142" s="250">
        <v>0</v>
      </c>
      <c r="C142" s="250"/>
      <c r="D142" s="250"/>
      <c r="E142" s="250"/>
      <c r="F142" s="250">
        <v>0</v>
      </c>
      <c r="G142" s="251">
        <f t="shared" si="0"/>
        <v>0</v>
      </c>
      <c r="H142" s="252">
        <f t="shared" si="1"/>
        <v>0</v>
      </c>
      <c r="I142" s="252">
        <f t="shared" si="2"/>
        <v>0</v>
      </c>
      <c r="J142" s="252">
        <f t="shared" si="3"/>
        <v>0</v>
      </c>
      <c r="K142" s="185">
        <v>2146203</v>
      </c>
    </row>
    <row r="143" spans="1:11" s="170" customFormat="1" ht="18" customHeight="1">
      <c r="A143" s="192" t="s">
        <v>1664</v>
      </c>
      <c r="B143" s="250">
        <v>0</v>
      </c>
      <c r="C143" s="250"/>
      <c r="D143" s="250"/>
      <c r="E143" s="250"/>
      <c r="F143" s="250">
        <v>0</v>
      </c>
      <c r="G143" s="251">
        <f t="shared" si="0"/>
        <v>0</v>
      </c>
      <c r="H143" s="252">
        <f t="shared" si="1"/>
        <v>0</v>
      </c>
      <c r="I143" s="252">
        <f t="shared" si="2"/>
        <v>0</v>
      </c>
      <c r="J143" s="252">
        <f t="shared" si="3"/>
        <v>0</v>
      </c>
      <c r="K143" s="185">
        <v>2146299</v>
      </c>
    </row>
    <row r="144" spans="1:11" s="170" customFormat="1" ht="18" customHeight="1">
      <c r="A144" s="192" t="s">
        <v>1665</v>
      </c>
      <c r="B144" s="250">
        <v>0</v>
      </c>
      <c r="C144" s="250"/>
      <c r="D144" s="250"/>
      <c r="E144" s="250"/>
      <c r="F144" s="250">
        <v>0</v>
      </c>
      <c r="G144" s="251">
        <f t="shared" si="0"/>
        <v>0</v>
      </c>
      <c r="H144" s="252">
        <f t="shared" si="1"/>
        <v>0</v>
      </c>
      <c r="I144" s="252">
        <f t="shared" si="2"/>
        <v>0</v>
      </c>
      <c r="J144" s="252">
        <f t="shared" si="3"/>
        <v>0</v>
      </c>
      <c r="K144" s="185">
        <v>21464</v>
      </c>
    </row>
    <row r="145" spans="1:11" s="170" customFormat="1" ht="18" customHeight="1">
      <c r="A145" s="192" t="s">
        <v>1666</v>
      </c>
      <c r="B145" s="250">
        <v>0</v>
      </c>
      <c r="C145" s="250"/>
      <c r="D145" s="250"/>
      <c r="E145" s="250"/>
      <c r="F145" s="250">
        <v>0</v>
      </c>
      <c r="G145" s="251">
        <f t="shared" si="0"/>
        <v>0</v>
      </c>
      <c r="H145" s="252">
        <f t="shared" si="1"/>
        <v>0</v>
      </c>
      <c r="I145" s="252">
        <f t="shared" si="2"/>
        <v>0</v>
      </c>
      <c r="J145" s="252">
        <f t="shared" si="3"/>
        <v>0</v>
      </c>
      <c r="K145" s="185">
        <v>2146401</v>
      </c>
    </row>
    <row r="146" spans="1:11" s="170" customFormat="1" ht="18" customHeight="1">
      <c r="A146" s="192" t="s">
        <v>1667</v>
      </c>
      <c r="B146" s="250">
        <v>0</v>
      </c>
      <c r="C146" s="250"/>
      <c r="D146" s="250"/>
      <c r="E146" s="250"/>
      <c r="F146" s="250">
        <v>0</v>
      </c>
      <c r="G146" s="251">
        <f t="shared" si="0"/>
        <v>0</v>
      </c>
      <c r="H146" s="252">
        <f t="shared" si="1"/>
        <v>0</v>
      </c>
      <c r="I146" s="252">
        <f t="shared" si="2"/>
        <v>0</v>
      </c>
      <c r="J146" s="252">
        <f t="shared" si="3"/>
        <v>0</v>
      </c>
      <c r="K146" s="185">
        <v>2146402</v>
      </c>
    </row>
    <row r="147" spans="1:11" s="170" customFormat="1" ht="18" customHeight="1">
      <c r="A147" s="192" t="s">
        <v>1668</v>
      </c>
      <c r="B147" s="250">
        <v>0</v>
      </c>
      <c r="C147" s="250"/>
      <c r="D147" s="250"/>
      <c r="E147" s="250"/>
      <c r="F147" s="250">
        <v>0</v>
      </c>
      <c r="G147" s="251">
        <f t="shared" si="0"/>
        <v>0</v>
      </c>
      <c r="H147" s="252">
        <f t="shared" si="1"/>
        <v>0</v>
      </c>
      <c r="I147" s="252">
        <f t="shared" si="2"/>
        <v>0</v>
      </c>
      <c r="J147" s="252">
        <f t="shared" si="3"/>
        <v>0</v>
      </c>
      <c r="K147" s="185">
        <v>2146403</v>
      </c>
    </row>
    <row r="148" spans="1:11" s="170" customFormat="1" ht="18" customHeight="1">
      <c r="A148" s="192" t="s">
        <v>1669</v>
      </c>
      <c r="B148" s="250">
        <v>0</v>
      </c>
      <c r="C148" s="250"/>
      <c r="D148" s="250"/>
      <c r="E148" s="250"/>
      <c r="F148" s="250">
        <v>0</v>
      </c>
      <c r="G148" s="251">
        <f t="shared" si="0"/>
        <v>0</v>
      </c>
      <c r="H148" s="252">
        <f t="shared" si="1"/>
        <v>0</v>
      </c>
      <c r="I148" s="252">
        <f t="shared" si="2"/>
        <v>0</v>
      </c>
      <c r="J148" s="252">
        <f t="shared" si="3"/>
        <v>0</v>
      </c>
      <c r="K148" s="185">
        <v>2146404</v>
      </c>
    </row>
    <row r="149" spans="1:11" s="170" customFormat="1" ht="18" customHeight="1">
      <c r="A149" s="192" t="s">
        <v>1670</v>
      </c>
      <c r="B149" s="250">
        <v>0</v>
      </c>
      <c r="C149" s="250"/>
      <c r="D149" s="250"/>
      <c r="E149" s="250"/>
      <c r="F149" s="250">
        <v>0</v>
      </c>
      <c r="G149" s="251">
        <f t="shared" si="0"/>
        <v>0</v>
      </c>
      <c r="H149" s="252">
        <f t="shared" si="1"/>
        <v>0</v>
      </c>
      <c r="I149" s="252">
        <f t="shared" si="2"/>
        <v>0</v>
      </c>
      <c r="J149" s="252">
        <f t="shared" si="3"/>
        <v>0</v>
      </c>
      <c r="K149" s="185">
        <v>2146405</v>
      </c>
    </row>
    <row r="150" spans="1:11" s="170" customFormat="1" ht="18" customHeight="1">
      <c r="A150" s="192" t="s">
        <v>1671</v>
      </c>
      <c r="B150" s="250">
        <v>0</v>
      </c>
      <c r="C150" s="250"/>
      <c r="D150" s="250"/>
      <c r="E150" s="250"/>
      <c r="F150" s="250">
        <v>0</v>
      </c>
      <c r="G150" s="251">
        <f t="shared" si="0"/>
        <v>0</v>
      </c>
      <c r="H150" s="252">
        <f t="shared" si="1"/>
        <v>0</v>
      </c>
      <c r="I150" s="252">
        <f t="shared" si="2"/>
        <v>0</v>
      </c>
      <c r="J150" s="252">
        <f t="shared" si="3"/>
        <v>0</v>
      </c>
      <c r="K150" s="185">
        <v>2146406</v>
      </c>
    </row>
    <row r="151" spans="1:11" s="170" customFormat="1" ht="18" customHeight="1">
      <c r="A151" s="192" t="s">
        <v>1672</v>
      </c>
      <c r="B151" s="250">
        <v>0</v>
      </c>
      <c r="C151" s="250"/>
      <c r="D151" s="250"/>
      <c r="E151" s="250"/>
      <c r="F151" s="250">
        <v>0</v>
      </c>
      <c r="G151" s="251">
        <f t="shared" si="0"/>
        <v>0</v>
      </c>
      <c r="H151" s="252">
        <f t="shared" si="1"/>
        <v>0</v>
      </c>
      <c r="I151" s="252">
        <f t="shared" si="2"/>
        <v>0</v>
      </c>
      <c r="J151" s="252">
        <f t="shared" si="3"/>
        <v>0</v>
      </c>
      <c r="K151" s="185">
        <v>2146407</v>
      </c>
    </row>
    <row r="152" spans="1:11" s="170" customFormat="1" ht="18" customHeight="1">
      <c r="A152" s="192" t="s">
        <v>1673</v>
      </c>
      <c r="B152" s="250">
        <v>0</v>
      </c>
      <c r="C152" s="250"/>
      <c r="D152" s="250"/>
      <c r="E152" s="250"/>
      <c r="F152" s="250">
        <v>0</v>
      </c>
      <c r="G152" s="251">
        <f t="shared" si="0"/>
        <v>0</v>
      </c>
      <c r="H152" s="252">
        <f t="shared" si="1"/>
        <v>0</v>
      </c>
      <c r="I152" s="252">
        <f t="shared" si="2"/>
        <v>0</v>
      </c>
      <c r="J152" s="252">
        <f t="shared" si="3"/>
        <v>0</v>
      </c>
      <c r="K152" s="185">
        <v>2146499</v>
      </c>
    </row>
    <row r="153" spans="1:11" s="170" customFormat="1" ht="18" customHeight="1">
      <c r="A153" s="192" t="s">
        <v>1674</v>
      </c>
      <c r="B153" s="250">
        <v>0</v>
      </c>
      <c r="C153" s="250"/>
      <c r="D153" s="250"/>
      <c r="E153" s="250"/>
      <c r="F153" s="250">
        <v>0</v>
      </c>
      <c r="G153" s="251">
        <f t="shared" si="0"/>
        <v>0</v>
      </c>
      <c r="H153" s="252">
        <f t="shared" si="1"/>
        <v>0</v>
      </c>
      <c r="I153" s="252">
        <f t="shared" si="2"/>
        <v>0</v>
      </c>
      <c r="J153" s="252">
        <f t="shared" si="3"/>
        <v>0</v>
      </c>
      <c r="K153" s="185">
        <v>21468</v>
      </c>
    </row>
    <row r="154" spans="1:11" s="170" customFormat="1" ht="18" customHeight="1">
      <c r="A154" s="192" t="s">
        <v>1675</v>
      </c>
      <c r="B154" s="250">
        <v>0</v>
      </c>
      <c r="C154" s="250"/>
      <c r="D154" s="250"/>
      <c r="E154" s="250"/>
      <c r="F154" s="250">
        <v>0</v>
      </c>
      <c r="G154" s="251">
        <f t="shared" si="0"/>
        <v>0</v>
      </c>
      <c r="H154" s="252">
        <f t="shared" si="1"/>
        <v>0</v>
      </c>
      <c r="I154" s="252">
        <f t="shared" si="2"/>
        <v>0</v>
      </c>
      <c r="J154" s="252">
        <f t="shared" si="3"/>
        <v>0</v>
      </c>
      <c r="K154" s="185">
        <v>2146801</v>
      </c>
    </row>
    <row r="155" spans="1:11" s="170" customFormat="1" ht="18" customHeight="1">
      <c r="A155" s="192" t="s">
        <v>1676</v>
      </c>
      <c r="B155" s="250">
        <v>0</v>
      </c>
      <c r="C155" s="250"/>
      <c r="D155" s="250"/>
      <c r="E155" s="250"/>
      <c r="F155" s="250">
        <v>0</v>
      </c>
      <c r="G155" s="251">
        <f t="shared" si="0"/>
        <v>0</v>
      </c>
      <c r="H155" s="252">
        <f t="shared" si="1"/>
        <v>0</v>
      </c>
      <c r="I155" s="252">
        <f t="shared" si="2"/>
        <v>0</v>
      </c>
      <c r="J155" s="252">
        <f t="shared" si="3"/>
        <v>0</v>
      </c>
      <c r="K155" s="185">
        <v>2146802</v>
      </c>
    </row>
    <row r="156" spans="1:11" s="170" customFormat="1" ht="18" customHeight="1">
      <c r="A156" s="192" t="s">
        <v>1677</v>
      </c>
      <c r="B156" s="250">
        <v>0</v>
      </c>
      <c r="C156" s="250"/>
      <c r="D156" s="250"/>
      <c r="E156" s="250"/>
      <c r="F156" s="250">
        <v>0</v>
      </c>
      <c r="G156" s="251">
        <f t="shared" si="0"/>
        <v>0</v>
      </c>
      <c r="H156" s="252">
        <f t="shared" si="1"/>
        <v>0</v>
      </c>
      <c r="I156" s="252">
        <f t="shared" si="2"/>
        <v>0</v>
      </c>
      <c r="J156" s="252">
        <f t="shared" si="3"/>
        <v>0</v>
      </c>
      <c r="K156" s="185">
        <v>2146803</v>
      </c>
    </row>
    <row r="157" spans="1:11" s="170" customFormat="1" ht="18" customHeight="1">
      <c r="A157" s="192" t="s">
        <v>1678</v>
      </c>
      <c r="B157" s="250">
        <v>0</v>
      </c>
      <c r="C157" s="250"/>
      <c r="D157" s="250"/>
      <c r="E157" s="250"/>
      <c r="F157" s="250">
        <v>0</v>
      </c>
      <c r="G157" s="251">
        <f t="shared" si="0"/>
        <v>0</v>
      </c>
      <c r="H157" s="252">
        <f t="shared" si="1"/>
        <v>0</v>
      </c>
      <c r="I157" s="252">
        <f t="shared" si="2"/>
        <v>0</v>
      </c>
      <c r="J157" s="252">
        <f t="shared" si="3"/>
        <v>0</v>
      </c>
      <c r="K157" s="185">
        <v>2146804</v>
      </c>
    </row>
    <row r="158" spans="1:11" s="170" customFormat="1" ht="18" customHeight="1">
      <c r="A158" s="192" t="s">
        <v>1679</v>
      </c>
      <c r="B158" s="250">
        <v>0</v>
      </c>
      <c r="C158" s="250"/>
      <c r="D158" s="250"/>
      <c r="E158" s="250"/>
      <c r="F158" s="250">
        <v>0</v>
      </c>
      <c r="G158" s="251">
        <f t="shared" si="0"/>
        <v>0</v>
      </c>
      <c r="H158" s="252">
        <f t="shared" si="1"/>
        <v>0</v>
      </c>
      <c r="I158" s="252">
        <f t="shared" si="2"/>
        <v>0</v>
      </c>
      <c r="J158" s="252">
        <f t="shared" si="3"/>
        <v>0</v>
      </c>
      <c r="K158" s="185">
        <v>2146805</v>
      </c>
    </row>
    <row r="159" spans="1:11" s="170" customFormat="1" ht="18" customHeight="1">
      <c r="A159" s="192" t="s">
        <v>1680</v>
      </c>
      <c r="B159" s="250">
        <v>0</v>
      </c>
      <c r="C159" s="250"/>
      <c r="D159" s="250"/>
      <c r="E159" s="250"/>
      <c r="F159" s="250">
        <v>0</v>
      </c>
      <c r="G159" s="251">
        <f t="shared" si="0"/>
        <v>0</v>
      </c>
      <c r="H159" s="252">
        <f t="shared" si="1"/>
        <v>0</v>
      </c>
      <c r="I159" s="252">
        <f t="shared" si="2"/>
        <v>0</v>
      </c>
      <c r="J159" s="252">
        <f t="shared" si="3"/>
        <v>0</v>
      </c>
      <c r="K159" s="185">
        <v>2146899</v>
      </c>
    </row>
    <row r="160" spans="1:11" s="170" customFormat="1" ht="18" customHeight="1">
      <c r="A160" s="192" t="s">
        <v>1681</v>
      </c>
      <c r="B160" s="250">
        <v>0</v>
      </c>
      <c r="C160" s="250"/>
      <c r="D160" s="250"/>
      <c r="E160" s="250"/>
      <c r="F160" s="250">
        <v>0</v>
      </c>
      <c r="G160" s="251">
        <f t="shared" si="0"/>
        <v>0</v>
      </c>
      <c r="H160" s="252">
        <f t="shared" si="1"/>
        <v>0</v>
      </c>
      <c r="I160" s="252">
        <f t="shared" si="2"/>
        <v>0</v>
      </c>
      <c r="J160" s="252">
        <f t="shared" si="3"/>
        <v>0</v>
      </c>
      <c r="K160" s="185">
        <v>21469</v>
      </c>
    </row>
    <row r="161" spans="1:11" s="170" customFormat="1" ht="18" customHeight="1">
      <c r="A161" s="192" t="s">
        <v>1682</v>
      </c>
      <c r="B161" s="250">
        <v>0</v>
      </c>
      <c r="C161" s="250"/>
      <c r="D161" s="250"/>
      <c r="E161" s="250"/>
      <c r="F161" s="250">
        <v>0</v>
      </c>
      <c r="G161" s="251">
        <f t="shared" si="0"/>
        <v>0</v>
      </c>
      <c r="H161" s="252">
        <f t="shared" si="1"/>
        <v>0</v>
      </c>
      <c r="I161" s="252">
        <f t="shared" si="2"/>
        <v>0</v>
      </c>
      <c r="J161" s="252">
        <f t="shared" si="3"/>
        <v>0</v>
      </c>
      <c r="K161" s="185">
        <v>2146901</v>
      </c>
    </row>
    <row r="162" spans="1:11" s="170" customFormat="1" ht="18" customHeight="1">
      <c r="A162" s="192" t="s">
        <v>1683</v>
      </c>
      <c r="B162" s="250">
        <v>0</v>
      </c>
      <c r="C162" s="250"/>
      <c r="D162" s="250"/>
      <c r="E162" s="250"/>
      <c r="F162" s="250">
        <v>0</v>
      </c>
      <c r="G162" s="251">
        <f t="shared" si="0"/>
        <v>0</v>
      </c>
      <c r="H162" s="252">
        <f t="shared" si="1"/>
        <v>0</v>
      </c>
      <c r="I162" s="252">
        <f t="shared" si="2"/>
        <v>0</v>
      </c>
      <c r="J162" s="252">
        <f t="shared" si="3"/>
        <v>0</v>
      </c>
      <c r="K162" s="185">
        <v>2146902</v>
      </c>
    </row>
    <row r="163" spans="1:11" s="170" customFormat="1" ht="18" customHeight="1">
      <c r="A163" s="192" t="s">
        <v>1684</v>
      </c>
      <c r="B163" s="250">
        <v>0</v>
      </c>
      <c r="C163" s="250"/>
      <c r="D163" s="250"/>
      <c r="E163" s="250"/>
      <c r="F163" s="250">
        <v>0</v>
      </c>
      <c r="G163" s="251">
        <f t="shared" si="0"/>
        <v>0</v>
      </c>
      <c r="H163" s="252">
        <f t="shared" si="1"/>
        <v>0</v>
      </c>
      <c r="I163" s="252">
        <f t="shared" si="2"/>
        <v>0</v>
      </c>
      <c r="J163" s="252">
        <f t="shared" si="3"/>
        <v>0</v>
      </c>
      <c r="K163" s="185">
        <v>2146903</v>
      </c>
    </row>
    <row r="164" spans="1:11" s="170" customFormat="1" ht="18" customHeight="1">
      <c r="A164" s="192" t="s">
        <v>1685</v>
      </c>
      <c r="B164" s="250">
        <v>0</v>
      </c>
      <c r="C164" s="250"/>
      <c r="D164" s="250"/>
      <c r="E164" s="250"/>
      <c r="F164" s="250">
        <v>0</v>
      </c>
      <c r="G164" s="251">
        <f t="shared" si="0"/>
        <v>0</v>
      </c>
      <c r="H164" s="252">
        <f t="shared" si="1"/>
        <v>0</v>
      </c>
      <c r="I164" s="252">
        <f t="shared" si="2"/>
        <v>0</v>
      </c>
      <c r="J164" s="252">
        <f t="shared" si="3"/>
        <v>0</v>
      </c>
      <c r="K164" s="185">
        <v>2146904</v>
      </c>
    </row>
    <row r="165" spans="1:11" s="170" customFormat="1" ht="18" customHeight="1">
      <c r="A165" s="192" t="s">
        <v>1686</v>
      </c>
      <c r="B165" s="250">
        <v>0</v>
      </c>
      <c r="C165" s="250"/>
      <c r="D165" s="250"/>
      <c r="E165" s="250"/>
      <c r="F165" s="250">
        <v>0</v>
      </c>
      <c r="G165" s="251">
        <f t="shared" si="0"/>
        <v>0</v>
      </c>
      <c r="H165" s="252">
        <f t="shared" si="1"/>
        <v>0</v>
      </c>
      <c r="I165" s="252">
        <f t="shared" si="2"/>
        <v>0</v>
      </c>
      <c r="J165" s="252">
        <f t="shared" si="3"/>
        <v>0</v>
      </c>
      <c r="K165" s="185">
        <v>2146906</v>
      </c>
    </row>
    <row r="166" spans="1:11" s="170" customFormat="1" ht="18" customHeight="1">
      <c r="A166" s="192" t="s">
        <v>1687</v>
      </c>
      <c r="B166" s="250">
        <v>0</v>
      </c>
      <c r="C166" s="250"/>
      <c r="D166" s="250"/>
      <c r="E166" s="250"/>
      <c r="F166" s="250">
        <v>0</v>
      </c>
      <c r="G166" s="251">
        <f t="shared" si="0"/>
        <v>0</v>
      </c>
      <c r="H166" s="252">
        <f t="shared" si="1"/>
        <v>0</v>
      </c>
      <c r="I166" s="252">
        <f t="shared" si="2"/>
        <v>0</v>
      </c>
      <c r="J166" s="252">
        <f t="shared" si="3"/>
        <v>0</v>
      </c>
      <c r="K166" s="185">
        <v>2146907</v>
      </c>
    </row>
    <row r="167" spans="1:11" s="170" customFormat="1" ht="18" customHeight="1">
      <c r="A167" s="192" t="s">
        <v>1688</v>
      </c>
      <c r="B167" s="250">
        <v>0</v>
      </c>
      <c r="C167" s="250"/>
      <c r="D167" s="250"/>
      <c r="E167" s="250"/>
      <c r="F167" s="250">
        <v>0</v>
      </c>
      <c r="G167" s="251">
        <f t="shared" si="0"/>
        <v>0</v>
      </c>
      <c r="H167" s="252">
        <f t="shared" si="1"/>
        <v>0</v>
      </c>
      <c r="I167" s="252">
        <f t="shared" si="2"/>
        <v>0</v>
      </c>
      <c r="J167" s="252">
        <f t="shared" si="3"/>
        <v>0</v>
      </c>
      <c r="K167" s="185">
        <v>2146908</v>
      </c>
    </row>
    <row r="168" spans="1:11" s="170" customFormat="1" ht="18" customHeight="1">
      <c r="A168" s="192" t="s">
        <v>1689</v>
      </c>
      <c r="B168" s="250">
        <v>0</v>
      </c>
      <c r="C168" s="250"/>
      <c r="D168" s="250"/>
      <c r="E168" s="250"/>
      <c r="F168" s="250">
        <v>0</v>
      </c>
      <c r="G168" s="251">
        <f t="shared" si="0"/>
        <v>0</v>
      </c>
      <c r="H168" s="252">
        <f t="shared" si="1"/>
        <v>0</v>
      </c>
      <c r="I168" s="252">
        <f t="shared" si="2"/>
        <v>0</v>
      </c>
      <c r="J168" s="252">
        <f t="shared" si="3"/>
        <v>0</v>
      </c>
      <c r="K168" s="185">
        <v>2146909</v>
      </c>
    </row>
    <row r="169" spans="1:11" s="170" customFormat="1" ht="18" customHeight="1">
      <c r="A169" s="192" t="s">
        <v>1690</v>
      </c>
      <c r="B169" s="250">
        <v>0</v>
      </c>
      <c r="C169" s="250"/>
      <c r="D169" s="250"/>
      <c r="E169" s="250"/>
      <c r="F169" s="250">
        <v>0</v>
      </c>
      <c r="G169" s="251">
        <f t="shared" si="0"/>
        <v>0</v>
      </c>
      <c r="H169" s="252">
        <f t="shared" si="1"/>
        <v>0</v>
      </c>
      <c r="I169" s="252">
        <f t="shared" si="2"/>
        <v>0</v>
      </c>
      <c r="J169" s="252">
        <f t="shared" si="3"/>
        <v>0</v>
      </c>
      <c r="K169" s="185">
        <v>2146999</v>
      </c>
    </row>
    <row r="170" spans="1:11" s="170" customFormat="1" ht="18" customHeight="1">
      <c r="A170" s="192" t="s">
        <v>1691</v>
      </c>
      <c r="B170" s="250">
        <v>0</v>
      </c>
      <c r="C170" s="250"/>
      <c r="D170" s="250"/>
      <c r="E170" s="250"/>
      <c r="F170" s="250">
        <v>0</v>
      </c>
      <c r="G170" s="251">
        <f t="shared" si="0"/>
        <v>0</v>
      </c>
      <c r="H170" s="252">
        <f t="shared" si="1"/>
        <v>0</v>
      </c>
      <c r="I170" s="252">
        <f t="shared" si="2"/>
        <v>0</v>
      </c>
      <c r="J170" s="252">
        <f t="shared" si="3"/>
        <v>0</v>
      </c>
      <c r="K170" s="185">
        <v>21470</v>
      </c>
    </row>
    <row r="171" spans="1:11" s="170" customFormat="1" ht="18" customHeight="1">
      <c r="A171" s="192" t="s">
        <v>1692</v>
      </c>
      <c r="B171" s="250">
        <v>0</v>
      </c>
      <c r="C171" s="250"/>
      <c r="D171" s="250"/>
      <c r="E171" s="250"/>
      <c r="F171" s="250">
        <v>0</v>
      </c>
      <c r="G171" s="251">
        <f t="shared" si="0"/>
        <v>0</v>
      </c>
      <c r="H171" s="252">
        <f t="shared" si="1"/>
        <v>0</v>
      </c>
      <c r="I171" s="252">
        <f t="shared" si="2"/>
        <v>0</v>
      </c>
      <c r="J171" s="252">
        <f t="shared" si="3"/>
        <v>0</v>
      </c>
      <c r="K171" s="185">
        <v>2147001</v>
      </c>
    </row>
    <row r="172" spans="1:11" s="170" customFormat="1" ht="18" customHeight="1">
      <c r="A172" s="192" t="s">
        <v>1693</v>
      </c>
      <c r="B172" s="250">
        <v>0</v>
      </c>
      <c r="C172" s="250"/>
      <c r="D172" s="250"/>
      <c r="E172" s="250"/>
      <c r="F172" s="250">
        <v>0</v>
      </c>
      <c r="G172" s="251">
        <f t="shared" si="0"/>
        <v>0</v>
      </c>
      <c r="H172" s="252">
        <f t="shared" si="1"/>
        <v>0</v>
      </c>
      <c r="I172" s="252">
        <f t="shared" si="2"/>
        <v>0</v>
      </c>
      <c r="J172" s="252">
        <f t="shared" si="3"/>
        <v>0</v>
      </c>
      <c r="K172" s="185">
        <v>2147099</v>
      </c>
    </row>
    <row r="173" spans="1:11" s="170" customFormat="1" ht="18" customHeight="1">
      <c r="A173" s="192" t="s">
        <v>1694</v>
      </c>
      <c r="B173" s="250">
        <v>0</v>
      </c>
      <c r="C173" s="250"/>
      <c r="D173" s="250"/>
      <c r="E173" s="250"/>
      <c r="F173" s="250">
        <v>0</v>
      </c>
      <c r="G173" s="251">
        <f t="shared" si="0"/>
        <v>0</v>
      </c>
      <c r="H173" s="252">
        <f t="shared" si="1"/>
        <v>0</v>
      </c>
      <c r="I173" s="252">
        <f t="shared" si="2"/>
        <v>0</v>
      </c>
      <c r="J173" s="252">
        <f t="shared" si="3"/>
        <v>0</v>
      </c>
      <c r="K173" s="185">
        <v>21471</v>
      </c>
    </row>
    <row r="174" spans="1:11" s="170" customFormat="1" ht="18" customHeight="1">
      <c r="A174" s="192" t="s">
        <v>1692</v>
      </c>
      <c r="B174" s="250">
        <v>0</v>
      </c>
      <c r="C174" s="250"/>
      <c r="D174" s="250"/>
      <c r="E174" s="250"/>
      <c r="F174" s="250">
        <v>0</v>
      </c>
      <c r="G174" s="251">
        <f t="shared" si="0"/>
        <v>0</v>
      </c>
      <c r="H174" s="252">
        <f t="shared" si="1"/>
        <v>0</v>
      </c>
      <c r="I174" s="252">
        <f t="shared" si="2"/>
        <v>0</v>
      </c>
      <c r="J174" s="252">
        <f t="shared" si="3"/>
        <v>0</v>
      </c>
      <c r="K174" s="185">
        <v>2147101</v>
      </c>
    </row>
    <row r="175" spans="1:11" s="170" customFormat="1" ht="18" customHeight="1">
      <c r="A175" s="192" t="s">
        <v>1695</v>
      </c>
      <c r="B175" s="250">
        <v>0</v>
      </c>
      <c r="C175" s="250"/>
      <c r="D175" s="250"/>
      <c r="E175" s="250"/>
      <c r="F175" s="250">
        <v>0</v>
      </c>
      <c r="G175" s="251">
        <f t="shared" si="0"/>
        <v>0</v>
      </c>
      <c r="H175" s="252">
        <f t="shared" si="1"/>
        <v>0</v>
      </c>
      <c r="I175" s="252">
        <f t="shared" si="2"/>
        <v>0</v>
      </c>
      <c r="J175" s="252">
        <f t="shared" si="3"/>
        <v>0</v>
      </c>
      <c r="K175" s="185">
        <v>2147199</v>
      </c>
    </row>
    <row r="176" spans="1:11" s="170" customFormat="1" ht="18" customHeight="1">
      <c r="A176" s="192" t="s">
        <v>1696</v>
      </c>
      <c r="B176" s="250">
        <v>0</v>
      </c>
      <c r="C176" s="250"/>
      <c r="D176" s="250"/>
      <c r="E176" s="250"/>
      <c r="F176" s="250">
        <v>0</v>
      </c>
      <c r="G176" s="251">
        <f t="shared" si="0"/>
        <v>0</v>
      </c>
      <c r="H176" s="252">
        <f t="shared" si="1"/>
        <v>0</v>
      </c>
      <c r="I176" s="252">
        <f t="shared" si="2"/>
        <v>0</v>
      </c>
      <c r="J176" s="252">
        <f t="shared" si="3"/>
        <v>0</v>
      </c>
      <c r="K176" s="185">
        <v>21472</v>
      </c>
    </row>
    <row r="177" spans="1:11" s="170" customFormat="1" ht="18" customHeight="1">
      <c r="A177" s="192" t="s">
        <v>1697</v>
      </c>
      <c r="B177" s="250">
        <v>0</v>
      </c>
      <c r="C177" s="250"/>
      <c r="D177" s="250"/>
      <c r="E177" s="250"/>
      <c r="F177" s="250">
        <v>0</v>
      </c>
      <c r="G177" s="251">
        <f t="shared" si="0"/>
        <v>0</v>
      </c>
      <c r="H177" s="252">
        <f t="shared" si="1"/>
        <v>0</v>
      </c>
      <c r="I177" s="252">
        <f t="shared" si="2"/>
        <v>0</v>
      </c>
      <c r="J177" s="252">
        <f t="shared" si="3"/>
        <v>0</v>
      </c>
      <c r="K177" s="185">
        <v>215</v>
      </c>
    </row>
    <row r="178" spans="1:11" s="170" customFormat="1" ht="18" customHeight="1">
      <c r="A178" s="192" t="s">
        <v>1698</v>
      </c>
      <c r="B178" s="250">
        <v>0</v>
      </c>
      <c r="C178" s="250"/>
      <c r="D178" s="250"/>
      <c r="E178" s="250"/>
      <c r="F178" s="250">
        <v>0</v>
      </c>
      <c r="G178" s="251">
        <f t="shared" si="0"/>
        <v>0</v>
      </c>
      <c r="H178" s="252">
        <f t="shared" si="1"/>
        <v>0</v>
      </c>
      <c r="I178" s="252">
        <f t="shared" si="2"/>
        <v>0</v>
      </c>
      <c r="J178" s="252">
        <f t="shared" si="3"/>
        <v>0</v>
      </c>
      <c r="K178" s="185">
        <v>21562</v>
      </c>
    </row>
    <row r="179" spans="1:11" s="170" customFormat="1" ht="18" customHeight="1">
      <c r="A179" s="192" t="s">
        <v>1699</v>
      </c>
      <c r="B179" s="250">
        <v>0</v>
      </c>
      <c r="C179" s="250"/>
      <c r="D179" s="250"/>
      <c r="E179" s="250"/>
      <c r="F179" s="250">
        <v>0</v>
      </c>
      <c r="G179" s="251">
        <f t="shared" si="0"/>
        <v>0</v>
      </c>
      <c r="H179" s="252">
        <f t="shared" si="1"/>
        <v>0</v>
      </c>
      <c r="I179" s="252">
        <f t="shared" si="2"/>
        <v>0</v>
      </c>
      <c r="J179" s="252">
        <f t="shared" si="3"/>
        <v>0</v>
      </c>
      <c r="K179" s="185">
        <v>2156201</v>
      </c>
    </row>
    <row r="180" spans="1:11" s="170" customFormat="1" ht="18" customHeight="1">
      <c r="A180" s="192" t="s">
        <v>1700</v>
      </c>
      <c r="B180" s="250">
        <v>0</v>
      </c>
      <c r="C180" s="250"/>
      <c r="D180" s="250"/>
      <c r="E180" s="250"/>
      <c r="F180" s="250">
        <v>0</v>
      </c>
      <c r="G180" s="251">
        <f t="shared" si="0"/>
        <v>0</v>
      </c>
      <c r="H180" s="252">
        <f t="shared" si="1"/>
        <v>0</v>
      </c>
      <c r="I180" s="252">
        <f t="shared" si="2"/>
        <v>0</v>
      </c>
      <c r="J180" s="252">
        <f t="shared" si="3"/>
        <v>0</v>
      </c>
      <c r="K180" s="185">
        <v>2156202</v>
      </c>
    </row>
    <row r="181" spans="1:11" s="170" customFormat="1" ht="18" customHeight="1">
      <c r="A181" s="192" t="s">
        <v>1701</v>
      </c>
      <c r="B181" s="250">
        <v>0</v>
      </c>
      <c r="C181" s="250"/>
      <c r="D181" s="250"/>
      <c r="E181" s="250"/>
      <c r="F181" s="250">
        <v>0</v>
      </c>
      <c r="G181" s="251">
        <f t="shared" si="0"/>
        <v>0</v>
      </c>
      <c r="H181" s="252">
        <f t="shared" si="1"/>
        <v>0</v>
      </c>
      <c r="I181" s="252">
        <f t="shared" si="2"/>
        <v>0</v>
      </c>
      <c r="J181" s="252">
        <f t="shared" si="3"/>
        <v>0</v>
      </c>
      <c r="K181" s="185">
        <v>2156299</v>
      </c>
    </row>
    <row r="182" spans="1:11" s="170" customFormat="1" ht="18" customHeight="1">
      <c r="A182" s="192" t="s">
        <v>1702</v>
      </c>
      <c r="B182" s="250">
        <v>0</v>
      </c>
      <c r="C182" s="250"/>
      <c r="D182" s="250"/>
      <c r="E182" s="250"/>
      <c r="F182" s="250">
        <v>0</v>
      </c>
      <c r="G182" s="251">
        <f t="shared" si="0"/>
        <v>0</v>
      </c>
      <c r="H182" s="252">
        <f t="shared" si="1"/>
        <v>0</v>
      </c>
      <c r="I182" s="252">
        <f t="shared" si="2"/>
        <v>0</v>
      </c>
      <c r="J182" s="252">
        <f t="shared" si="3"/>
        <v>0</v>
      </c>
      <c r="K182" s="185">
        <v>217</v>
      </c>
    </row>
    <row r="183" spans="1:11" s="170" customFormat="1" ht="18" customHeight="1">
      <c r="A183" s="192" t="s">
        <v>1703</v>
      </c>
      <c r="B183" s="250">
        <v>0</v>
      </c>
      <c r="C183" s="250"/>
      <c r="D183" s="250"/>
      <c r="E183" s="250"/>
      <c r="F183" s="250">
        <v>0</v>
      </c>
      <c r="G183" s="251">
        <f t="shared" si="0"/>
        <v>0</v>
      </c>
      <c r="H183" s="252">
        <f t="shared" si="1"/>
        <v>0</v>
      </c>
      <c r="I183" s="252">
        <f t="shared" si="2"/>
        <v>0</v>
      </c>
      <c r="J183" s="252">
        <f t="shared" si="3"/>
        <v>0</v>
      </c>
      <c r="K183" s="185">
        <v>21704</v>
      </c>
    </row>
    <row r="184" spans="1:11" s="170" customFormat="1" ht="18" customHeight="1">
      <c r="A184" s="192" t="s">
        <v>1704</v>
      </c>
      <c r="B184" s="250">
        <v>0</v>
      </c>
      <c r="C184" s="250"/>
      <c r="D184" s="250"/>
      <c r="E184" s="250"/>
      <c r="F184" s="250">
        <v>0</v>
      </c>
      <c r="G184" s="251">
        <f t="shared" si="0"/>
        <v>0</v>
      </c>
      <c r="H184" s="252">
        <f t="shared" si="1"/>
        <v>0</v>
      </c>
      <c r="I184" s="252">
        <f t="shared" si="2"/>
        <v>0</v>
      </c>
      <c r="J184" s="252">
        <f t="shared" si="3"/>
        <v>0</v>
      </c>
      <c r="K184" s="185">
        <v>2170402</v>
      </c>
    </row>
    <row r="185" spans="1:11" s="170" customFormat="1" ht="18" customHeight="1">
      <c r="A185" s="192" t="s">
        <v>1705</v>
      </c>
      <c r="B185" s="250">
        <v>0</v>
      </c>
      <c r="C185" s="250"/>
      <c r="D185" s="250"/>
      <c r="E185" s="250"/>
      <c r="F185" s="250">
        <v>0</v>
      </c>
      <c r="G185" s="251">
        <f t="shared" si="0"/>
        <v>0</v>
      </c>
      <c r="H185" s="252">
        <f t="shared" si="1"/>
        <v>0</v>
      </c>
      <c r="I185" s="252">
        <f t="shared" si="2"/>
        <v>0</v>
      </c>
      <c r="J185" s="252">
        <f t="shared" si="3"/>
        <v>0</v>
      </c>
      <c r="K185" s="185">
        <v>2170403</v>
      </c>
    </row>
    <row r="186" spans="1:11" s="170" customFormat="1" ht="18" customHeight="1">
      <c r="A186" s="192" t="s">
        <v>1706</v>
      </c>
      <c r="B186" s="250">
        <v>0</v>
      </c>
      <c r="C186" s="250">
        <v>700</v>
      </c>
      <c r="D186" s="250"/>
      <c r="E186" s="250">
        <v>11332</v>
      </c>
      <c r="F186" s="250">
        <v>16800</v>
      </c>
      <c r="G186" s="251">
        <f t="shared" si="0"/>
        <v>0</v>
      </c>
      <c r="H186" s="252">
        <f t="shared" si="1"/>
        <v>24</v>
      </c>
      <c r="I186" s="252">
        <f t="shared" si="2"/>
        <v>0</v>
      </c>
      <c r="J186" s="252">
        <f t="shared" si="3"/>
        <v>1.4825273561595482</v>
      </c>
      <c r="K186" s="185">
        <v>229</v>
      </c>
    </row>
    <row r="187" spans="1:11" s="170" customFormat="1" ht="18" customHeight="1">
      <c r="A187" s="192" t="s">
        <v>1707</v>
      </c>
      <c r="B187" s="250">
        <v>0</v>
      </c>
      <c r="C187" s="250"/>
      <c r="D187" s="250"/>
      <c r="E187" s="250">
        <v>10000</v>
      </c>
      <c r="F187" s="250">
        <v>16000</v>
      </c>
      <c r="G187" s="251">
        <f t="shared" si="0"/>
        <v>0</v>
      </c>
      <c r="H187" s="252">
        <f t="shared" si="1"/>
        <v>0</v>
      </c>
      <c r="I187" s="252">
        <f t="shared" si="2"/>
        <v>0</v>
      </c>
      <c r="J187" s="252">
        <f t="shared" si="3"/>
        <v>1.6</v>
      </c>
      <c r="K187" s="185">
        <v>22904</v>
      </c>
    </row>
    <row r="188" spans="1:11" s="170" customFormat="1" ht="18" customHeight="1">
      <c r="A188" s="192" t="s">
        <v>1708</v>
      </c>
      <c r="B188" s="250">
        <v>0</v>
      </c>
      <c r="C188" s="250"/>
      <c r="D188" s="250"/>
      <c r="E188" s="250">
        <v>0</v>
      </c>
      <c r="F188" s="250">
        <v>0</v>
      </c>
      <c r="G188" s="251">
        <f t="shared" si="0"/>
        <v>0</v>
      </c>
      <c r="H188" s="252">
        <f t="shared" si="1"/>
        <v>0</v>
      </c>
      <c r="I188" s="252">
        <f t="shared" si="2"/>
        <v>0</v>
      </c>
      <c r="J188" s="252">
        <f t="shared" si="3"/>
        <v>0</v>
      </c>
      <c r="K188" s="185">
        <v>2290401</v>
      </c>
    </row>
    <row r="189" spans="1:11" s="170" customFormat="1" ht="18" customHeight="1">
      <c r="A189" s="192" t="s">
        <v>1709</v>
      </c>
      <c r="B189" s="250">
        <v>0</v>
      </c>
      <c r="C189" s="250"/>
      <c r="D189" s="250"/>
      <c r="E189" s="250">
        <v>10000</v>
      </c>
      <c r="F189" s="250">
        <v>16000</v>
      </c>
      <c r="G189" s="251">
        <f t="shared" si="0"/>
        <v>0</v>
      </c>
      <c r="H189" s="252">
        <f t="shared" si="1"/>
        <v>0</v>
      </c>
      <c r="I189" s="252">
        <f t="shared" si="2"/>
        <v>0</v>
      </c>
      <c r="J189" s="252">
        <f t="shared" si="3"/>
        <v>1.6</v>
      </c>
      <c r="K189" s="185">
        <v>2290402</v>
      </c>
    </row>
    <row r="190" spans="1:11" s="170" customFormat="1" ht="18" customHeight="1">
      <c r="A190" s="192" t="s">
        <v>1710</v>
      </c>
      <c r="B190" s="250">
        <v>0</v>
      </c>
      <c r="C190" s="250"/>
      <c r="D190" s="250"/>
      <c r="E190" s="250">
        <v>0</v>
      </c>
      <c r="F190" s="250">
        <v>0</v>
      </c>
      <c r="G190" s="251">
        <f t="shared" si="0"/>
        <v>0</v>
      </c>
      <c r="H190" s="252">
        <f t="shared" si="1"/>
        <v>0</v>
      </c>
      <c r="I190" s="252">
        <f t="shared" si="2"/>
        <v>0</v>
      </c>
      <c r="J190" s="252">
        <f t="shared" si="3"/>
        <v>0</v>
      </c>
      <c r="K190" s="185">
        <v>2290403</v>
      </c>
    </row>
    <row r="191" spans="1:11" s="170" customFormat="1" ht="18" customHeight="1">
      <c r="A191" s="192" t="s">
        <v>1711</v>
      </c>
      <c r="B191" s="250">
        <v>0</v>
      </c>
      <c r="C191" s="250">
        <v>7</v>
      </c>
      <c r="D191" s="250"/>
      <c r="E191" s="250">
        <v>7</v>
      </c>
      <c r="F191" s="250">
        <v>10</v>
      </c>
      <c r="G191" s="251">
        <f t="shared" si="0"/>
        <v>0</v>
      </c>
      <c r="H191" s="252">
        <f t="shared" si="1"/>
        <v>1.4285714285714286</v>
      </c>
      <c r="I191" s="252">
        <f t="shared" si="2"/>
        <v>0</v>
      </c>
      <c r="J191" s="252">
        <f t="shared" si="3"/>
        <v>1.4285714285714286</v>
      </c>
      <c r="K191" s="185">
        <v>22908</v>
      </c>
    </row>
    <row r="192" spans="1:11" s="170" customFormat="1" ht="18" customHeight="1">
      <c r="A192" s="192" t="s">
        <v>1712</v>
      </c>
      <c r="B192" s="250">
        <v>0</v>
      </c>
      <c r="C192" s="250">
        <v>0</v>
      </c>
      <c r="D192" s="250"/>
      <c r="E192" s="250">
        <v>0</v>
      </c>
      <c r="F192" s="250">
        <v>0</v>
      </c>
      <c r="G192" s="251">
        <f t="shared" si="0"/>
        <v>0</v>
      </c>
      <c r="H192" s="252">
        <f t="shared" si="1"/>
        <v>0</v>
      </c>
      <c r="I192" s="252">
        <f t="shared" si="2"/>
        <v>0</v>
      </c>
      <c r="J192" s="252">
        <f t="shared" si="3"/>
        <v>0</v>
      </c>
      <c r="K192" s="185">
        <v>2290802</v>
      </c>
    </row>
    <row r="193" spans="1:11" s="170" customFormat="1" ht="18" customHeight="1">
      <c r="A193" s="192" t="s">
        <v>1713</v>
      </c>
      <c r="B193" s="250">
        <v>0</v>
      </c>
      <c r="C193" s="250">
        <v>0</v>
      </c>
      <c r="D193" s="250"/>
      <c r="E193" s="250">
        <v>0</v>
      </c>
      <c r="F193" s="250">
        <v>0</v>
      </c>
      <c r="G193" s="251">
        <f t="shared" si="0"/>
        <v>0</v>
      </c>
      <c r="H193" s="252">
        <f t="shared" si="1"/>
        <v>0</v>
      </c>
      <c r="I193" s="252">
        <f t="shared" si="2"/>
        <v>0</v>
      </c>
      <c r="J193" s="252">
        <f t="shared" si="3"/>
        <v>0</v>
      </c>
      <c r="K193" s="185">
        <v>2290803</v>
      </c>
    </row>
    <row r="194" spans="1:11" s="170" customFormat="1" ht="18" customHeight="1">
      <c r="A194" s="192" t="s">
        <v>1714</v>
      </c>
      <c r="B194" s="250">
        <v>0</v>
      </c>
      <c r="C194" s="250">
        <v>7</v>
      </c>
      <c r="D194" s="250"/>
      <c r="E194" s="250">
        <v>7</v>
      </c>
      <c r="F194" s="250">
        <v>10</v>
      </c>
      <c r="G194" s="251">
        <f t="shared" si="0"/>
        <v>0</v>
      </c>
      <c r="H194" s="252">
        <f t="shared" si="1"/>
        <v>1.4285714285714286</v>
      </c>
      <c r="I194" s="252">
        <f t="shared" si="2"/>
        <v>0</v>
      </c>
      <c r="J194" s="252">
        <f t="shared" si="3"/>
        <v>1.4285714285714286</v>
      </c>
      <c r="K194" s="185">
        <v>2290804</v>
      </c>
    </row>
    <row r="195" spans="1:11" s="170" customFormat="1" ht="18" customHeight="1">
      <c r="A195" s="192" t="s">
        <v>1715</v>
      </c>
      <c r="B195" s="250">
        <v>0</v>
      </c>
      <c r="C195" s="250">
        <v>0</v>
      </c>
      <c r="D195" s="250"/>
      <c r="E195" s="250">
        <v>0</v>
      </c>
      <c r="F195" s="250">
        <v>0</v>
      </c>
      <c r="G195" s="251">
        <f t="shared" si="0"/>
        <v>0</v>
      </c>
      <c r="H195" s="252">
        <f t="shared" si="1"/>
        <v>0</v>
      </c>
      <c r="I195" s="252">
        <f t="shared" si="2"/>
        <v>0</v>
      </c>
      <c r="J195" s="252">
        <f t="shared" si="3"/>
        <v>0</v>
      </c>
      <c r="K195" s="185">
        <v>2290805</v>
      </c>
    </row>
    <row r="196" spans="1:11" s="170" customFormat="1" ht="18" customHeight="1">
      <c r="A196" s="192" t="s">
        <v>1716</v>
      </c>
      <c r="B196" s="250">
        <v>0</v>
      </c>
      <c r="C196" s="250">
        <v>0</v>
      </c>
      <c r="D196" s="250"/>
      <c r="E196" s="250">
        <v>0</v>
      </c>
      <c r="F196" s="250">
        <v>0</v>
      </c>
      <c r="G196" s="251">
        <f t="shared" si="0"/>
        <v>0</v>
      </c>
      <c r="H196" s="252">
        <f t="shared" si="1"/>
        <v>0</v>
      </c>
      <c r="I196" s="252">
        <f t="shared" si="2"/>
        <v>0</v>
      </c>
      <c r="J196" s="252">
        <f t="shared" si="3"/>
        <v>0</v>
      </c>
      <c r="K196" s="185">
        <v>2290806</v>
      </c>
    </row>
    <row r="197" spans="1:11" s="170" customFormat="1" ht="18" customHeight="1">
      <c r="A197" s="192" t="s">
        <v>1717</v>
      </c>
      <c r="B197" s="250">
        <v>0</v>
      </c>
      <c r="C197" s="250">
        <v>0</v>
      </c>
      <c r="D197" s="250"/>
      <c r="E197" s="250">
        <v>0</v>
      </c>
      <c r="F197" s="250">
        <v>0</v>
      </c>
      <c r="G197" s="251">
        <f t="shared" si="0"/>
        <v>0</v>
      </c>
      <c r="H197" s="252">
        <f t="shared" si="1"/>
        <v>0</v>
      </c>
      <c r="I197" s="252">
        <f t="shared" si="2"/>
        <v>0</v>
      </c>
      <c r="J197" s="252">
        <f t="shared" si="3"/>
        <v>0</v>
      </c>
      <c r="K197" s="185">
        <v>2290807</v>
      </c>
    </row>
    <row r="198" spans="1:11" s="170" customFormat="1" ht="18" customHeight="1">
      <c r="A198" s="192" t="s">
        <v>1718</v>
      </c>
      <c r="B198" s="250">
        <v>0</v>
      </c>
      <c r="C198" s="250">
        <v>0</v>
      </c>
      <c r="D198" s="250"/>
      <c r="E198" s="250">
        <v>0</v>
      </c>
      <c r="F198" s="250">
        <v>0</v>
      </c>
      <c r="G198" s="251">
        <f t="shared" si="0"/>
        <v>0</v>
      </c>
      <c r="H198" s="252">
        <f t="shared" si="1"/>
        <v>0</v>
      </c>
      <c r="I198" s="252">
        <f t="shared" si="2"/>
        <v>0</v>
      </c>
      <c r="J198" s="252">
        <f t="shared" si="3"/>
        <v>0</v>
      </c>
      <c r="K198" s="185">
        <v>2290808</v>
      </c>
    </row>
    <row r="199" spans="1:11" s="170" customFormat="1" ht="18" customHeight="1">
      <c r="A199" s="192" t="s">
        <v>1719</v>
      </c>
      <c r="B199" s="250">
        <v>0</v>
      </c>
      <c r="C199" s="250">
        <v>0</v>
      </c>
      <c r="D199" s="250"/>
      <c r="E199" s="250">
        <v>0</v>
      </c>
      <c r="F199" s="250">
        <v>0</v>
      </c>
      <c r="G199" s="251">
        <f t="shared" si="0"/>
        <v>0</v>
      </c>
      <c r="H199" s="252">
        <f t="shared" si="1"/>
        <v>0</v>
      </c>
      <c r="I199" s="252">
        <f t="shared" si="2"/>
        <v>0</v>
      </c>
      <c r="J199" s="252">
        <f t="shared" si="3"/>
        <v>0</v>
      </c>
      <c r="K199" s="185">
        <v>2290899</v>
      </c>
    </row>
    <row r="200" spans="1:11" s="170" customFormat="1" ht="18" customHeight="1">
      <c r="A200" s="192" t="s">
        <v>1720</v>
      </c>
      <c r="B200" s="250">
        <v>0</v>
      </c>
      <c r="C200" s="250"/>
      <c r="D200" s="250"/>
      <c r="E200" s="250">
        <v>0</v>
      </c>
      <c r="F200" s="250">
        <v>0</v>
      </c>
      <c r="G200" s="251">
        <f t="shared" si="0"/>
        <v>0</v>
      </c>
      <c r="H200" s="252">
        <f t="shared" si="1"/>
        <v>0</v>
      </c>
      <c r="I200" s="252">
        <f t="shared" si="2"/>
        <v>0</v>
      </c>
      <c r="J200" s="252">
        <f t="shared" si="3"/>
        <v>0</v>
      </c>
      <c r="K200" s="185">
        <v>22909</v>
      </c>
    </row>
    <row r="201" spans="1:11" s="170" customFormat="1" ht="18" customHeight="1">
      <c r="A201" s="192" t="s">
        <v>1721</v>
      </c>
      <c r="B201" s="250">
        <v>0</v>
      </c>
      <c r="C201" s="250">
        <v>693</v>
      </c>
      <c r="D201" s="250"/>
      <c r="E201" s="250">
        <v>1325</v>
      </c>
      <c r="F201" s="250">
        <v>790</v>
      </c>
      <c r="G201" s="251">
        <f t="shared" si="0"/>
        <v>0</v>
      </c>
      <c r="H201" s="252">
        <f t="shared" si="1"/>
        <v>1.1399711399711401</v>
      </c>
      <c r="I201" s="252">
        <f t="shared" si="2"/>
        <v>0</v>
      </c>
      <c r="J201" s="252">
        <f t="shared" si="3"/>
        <v>0.5962264150943396</v>
      </c>
      <c r="K201" s="185">
        <v>22960</v>
      </c>
    </row>
    <row r="202" spans="1:11" s="170" customFormat="1" ht="18" customHeight="1">
      <c r="A202" s="192" t="s">
        <v>1722</v>
      </c>
      <c r="B202" s="250">
        <v>0</v>
      </c>
      <c r="C202" s="250">
        <v>16</v>
      </c>
      <c r="D202" s="250"/>
      <c r="E202" s="250">
        <v>0</v>
      </c>
      <c r="F202" s="250">
        <v>0</v>
      </c>
      <c r="G202" s="251">
        <f t="shared" si="0"/>
        <v>0</v>
      </c>
      <c r="H202" s="252">
        <f t="shared" si="1"/>
        <v>0</v>
      </c>
      <c r="I202" s="252">
        <f t="shared" si="2"/>
        <v>0</v>
      </c>
      <c r="J202" s="252">
        <f t="shared" si="3"/>
        <v>0</v>
      </c>
      <c r="K202" s="185">
        <v>2296001</v>
      </c>
    </row>
    <row r="203" spans="1:11" s="170" customFormat="1" ht="18" customHeight="1">
      <c r="A203" s="192" t="s">
        <v>1723</v>
      </c>
      <c r="B203" s="250">
        <v>0</v>
      </c>
      <c r="C203" s="250">
        <v>202</v>
      </c>
      <c r="D203" s="250"/>
      <c r="E203" s="250">
        <v>720</v>
      </c>
      <c r="F203" s="250">
        <v>437</v>
      </c>
      <c r="G203" s="251">
        <f t="shared" si="0"/>
        <v>0</v>
      </c>
      <c r="H203" s="252">
        <f t="shared" si="1"/>
        <v>2.1633663366336635</v>
      </c>
      <c r="I203" s="252">
        <f t="shared" si="2"/>
        <v>0</v>
      </c>
      <c r="J203" s="252">
        <f t="shared" si="3"/>
        <v>0.6069444444444444</v>
      </c>
      <c r="K203" s="185">
        <v>2296002</v>
      </c>
    </row>
    <row r="204" spans="1:11" s="170" customFormat="1" ht="18" customHeight="1">
      <c r="A204" s="192" t="s">
        <v>1724</v>
      </c>
      <c r="B204" s="250">
        <v>0</v>
      </c>
      <c r="C204" s="250">
        <v>14</v>
      </c>
      <c r="D204" s="250"/>
      <c r="E204" s="250">
        <v>203</v>
      </c>
      <c r="F204" s="250">
        <v>69</v>
      </c>
      <c r="G204" s="251">
        <f t="shared" si="0"/>
        <v>0</v>
      </c>
      <c r="H204" s="252">
        <f t="shared" si="1"/>
        <v>4.9285714285714288</v>
      </c>
      <c r="I204" s="252">
        <f t="shared" si="2"/>
        <v>0</v>
      </c>
      <c r="J204" s="252">
        <f t="shared" si="3"/>
        <v>0.33990147783251229</v>
      </c>
      <c r="K204" s="185">
        <v>2296003</v>
      </c>
    </row>
    <row r="205" spans="1:11" s="170" customFormat="1" ht="18" customHeight="1">
      <c r="A205" s="192" t="s">
        <v>1725</v>
      </c>
      <c r="B205" s="250">
        <v>0</v>
      </c>
      <c r="C205" s="250">
        <v>0</v>
      </c>
      <c r="D205" s="250"/>
      <c r="E205" s="250">
        <v>13</v>
      </c>
      <c r="F205" s="250">
        <v>14</v>
      </c>
      <c r="G205" s="251">
        <f t="shared" si="0"/>
        <v>0</v>
      </c>
      <c r="H205" s="252">
        <f t="shared" si="1"/>
        <v>0</v>
      </c>
      <c r="I205" s="252">
        <f t="shared" si="2"/>
        <v>0</v>
      </c>
      <c r="J205" s="252">
        <f t="shared" si="3"/>
        <v>1.0769230769230769</v>
      </c>
      <c r="K205" s="185">
        <v>2296004</v>
      </c>
    </row>
    <row r="206" spans="1:11" s="170" customFormat="1" ht="18" customHeight="1">
      <c r="A206" s="192" t="s">
        <v>1726</v>
      </c>
      <c r="B206" s="250">
        <v>0</v>
      </c>
      <c r="C206" s="250"/>
      <c r="D206" s="250"/>
      <c r="E206" s="250">
        <v>0</v>
      </c>
      <c r="F206" s="250">
        <v>0</v>
      </c>
      <c r="G206" s="251">
        <f t="shared" si="0"/>
        <v>0</v>
      </c>
      <c r="H206" s="252">
        <f t="shared" si="1"/>
        <v>0</v>
      </c>
      <c r="I206" s="252">
        <f t="shared" si="2"/>
        <v>0</v>
      </c>
      <c r="J206" s="252">
        <f t="shared" si="3"/>
        <v>0</v>
      </c>
      <c r="K206" s="185">
        <v>2296005</v>
      </c>
    </row>
    <row r="207" spans="1:11" s="170" customFormat="1" ht="18" customHeight="1">
      <c r="A207" s="192" t="s">
        <v>1727</v>
      </c>
      <c r="B207" s="250">
        <v>0</v>
      </c>
      <c r="C207" s="250">
        <v>43</v>
      </c>
      <c r="D207" s="250"/>
      <c r="E207" s="250">
        <v>57</v>
      </c>
      <c r="F207" s="250">
        <v>106</v>
      </c>
      <c r="G207" s="251">
        <f t="shared" si="0"/>
        <v>0</v>
      </c>
      <c r="H207" s="252">
        <f t="shared" si="1"/>
        <v>2.4651162790697674</v>
      </c>
      <c r="I207" s="252">
        <f t="shared" si="2"/>
        <v>0</v>
      </c>
      <c r="J207" s="252">
        <f t="shared" si="3"/>
        <v>1.8596491228070176</v>
      </c>
      <c r="K207" s="185">
        <v>2296006</v>
      </c>
    </row>
    <row r="208" spans="1:11" s="170" customFormat="1" ht="18" customHeight="1">
      <c r="A208" s="192" t="s">
        <v>1728</v>
      </c>
      <c r="B208" s="250">
        <v>0</v>
      </c>
      <c r="C208" s="250">
        <v>0</v>
      </c>
      <c r="D208" s="250"/>
      <c r="E208" s="250">
        <v>10</v>
      </c>
      <c r="F208" s="250">
        <v>0</v>
      </c>
      <c r="G208" s="251">
        <f t="shared" si="0"/>
        <v>0</v>
      </c>
      <c r="H208" s="252">
        <f t="shared" si="1"/>
        <v>0</v>
      </c>
      <c r="I208" s="252">
        <f t="shared" si="2"/>
        <v>0</v>
      </c>
      <c r="J208" s="252">
        <f t="shared" si="3"/>
        <v>0</v>
      </c>
      <c r="K208" s="185">
        <v>2296010</v>
      </c>
    </row>
    <row r="209" spans="1:11" s="170" customFormat="1" ht="18" customHeight="1">
      <c r="A209" s="192" t="s">
        <v>1729</v>
      </c>
      <c r="B209" s="250">
        <v>0</v>
      </c>
      <c r="C209" s="250">
        <v>0</v>
      </c>
      <c r="D209" s="250"/>
      <c r="E209" s="250">
        <v>0</v>
      </c>
      <c r="F209" s="250">
        <v>0</v>
      </c>
      <c r="G209" s="251">
        <f t="shared" si="0"/>
        <v>0</v>
      </c>
      <c r="H209" s="252">
        <f t="shared" si="1"/>
        <v>0</v>
      </c>
      <c r="I209" s="252">
        <f t="shared" si="2"/>
        <v>0</v>
      </c>
      <c r="J209" s="252">
        <f t="shared" si="3"/>
        <v>0</v>
      </c>
      <c r="K209" s="185">
        <v>2296011</v>
      </c>
    </row>
    <row r="210" spans="1:11" s="170" customFormat="1" ht="18" customHeight="1">
      <c r="A210" s="192" t="s">
        <v>1730</v>
      </c>
      <c r="B210" s="250">
        <v>0</v>
      </c>
      <c r="C210" s="250"/>
      <c r="D210" s="250"/>
      <c r="E210" s="250">
        <v>0</v>
      </c>
      <c r="F210" s="250">
        <v>0</v>
      </c>
      <c r="G210" s="251">
        <f t="shared" si="0"/>
        <v>0</v>
      </c>
      <c r="H210" s="252">
        <f t="shared" si="1"/>
        <v>0</v>
      </c>
      <c r="I210" s="252">
        <f t="shared" si="2"/>
        <v>0</v>
      </c>
      <c r="J210" s="252">
        <f t="shared" si="3"/>
        <v>0</v>
      </c>
      <c r="K210" s="185">
        <v>2296012</v>
      </c>
    </row>
    <row r="211" spans="1:11" s="170" customFormat="1" ht="18" customHeight="1">
      <c r="A211" s="192" t="s">
        <v>1731</v>
      </c>
      <c r="B211" s="250">
        <v>0</v>
      </c>
      <c r="C211" s="250">
        <v>77</v>
      </c>
      <c r="D211" s="250"/>
      <c r="E211" s="250">
        <v>77</v>
      </c>
      <c r="F211" s="250">
        <v>0</v>
      </c>
      <c r="G211" s="251">
        <f t="shared" si="0"/>
        <v>0</v>
      </c>
      <c r="H211" s="252">
        <f t="shared" si="1"/>
        <v>0</v>
      </c>
      <c r="I211" s="252">
        <f t="shared" si="2"/>
        <v>0</v>
      </c>
      <c r="J211" s="252">
        <f t="shared" si="3"/>
        <v>0</v>
      </c>
      <c r="K211" s="185">
        <v>2296013</v>
      </c>
    </row>
    <row r="212" spans="1:11" s="170" customFormat="1" ht="18" customHeight="1">
      <c r="A212" s="192" t="s">
        <v>1732</v>
      </c>
      <c r="B212" s="250">
        <v>0</v>
      </c>
      <c r="C212" s="250">
        <v>341</v>
      </c>
      <c r="D212" s="250"/>
      <c r="E212" s="250">
        <v>245</v>
      </c>
      <c r="F212" s="250">
        <v>164</v>
      </c>
      <c r="G212" s="251">
        <f t="shared" si="0"/>
        <v>0</v>
      </c>
      <c r="H212" s="252">
        <f t="shared" si="1"/>
        <v>0.48093841642228741</v>
      </c>
      <c r="I212" s="252">
        <f t="shared" si="2"/>
        <v>0</v>
      </c>
      <c r="J212" s="252">
        <f t="shared" si="3"/>
        <v>0.66938775510204085</v>
      </c>
      <c r="K212" s="185">
        <v>2296099</v>
      </c>
    </row>
    <row r="213" spans="1:11" s="170" customFormat="1" ht="18" customHeight="1">
      <c r="A213" s="192" t="s">
        <v>1733</v>
      </c>
      <c r="B213" s="250">
        <v>0</v>
      </c>
      <c r="C213" s="250">
        <v>10371</v>
      </c>
      <c r="D213" s="250"/>
      <c r="E213" s="250">
        <v>8421</v>
      </c>
      <c r="F213" s="250">
        <v>9122</v>
      </c>
      <c r="G213" s="251">
        <f t="shared" si="0"/>
        <v>0</v>
      </c>
      <c r="H213" s="252">
        <f t="shared" si="1"/>
        <v>0.87956802622697905</v>
      </c>
      <c r="I213" s="252">
        <f t="shared" si="2"/>
        <v>0</v>
      </c>
      <c r="J213" s="252">
        <f t="shared" si="3"/>
        <v>1.0832442702766891</v>
      </c>
      <c r="K213" s="185">
        <v>232</v>
      </c>
    </row>
    <row r="214" spans="1:11" s="170" customFormat="1" ht="18" customHeight="1">
      <c r="A214" s="192" t="s">
        <v>1734</v>
      </c>
      <c r="B214" s="250">
        <v>0</v>
      </c>
      <c r="C214" s="250">
        <v>0</v>
      </c>
      <c r="D214" s="250"/>
      <c r="E214" s="250">
        <v>8421</v>
      </c>
      <c r="F214" s="250">
        <v>9122</v>
      </c>
      <c r="G214" s="251">
        <f t="shared" si="0"/>
        <v>0</v>
      </c>
      <c r="H214" s="252">
        <f t="shared" si="1"/>
        <v>0</v>
      </c>
      <c r="I214" s="252">
        <f t="shared" si="2"/>
        <v>0</v>
      </c>
      <c r="J214" s="252">
        <f t="shared" si="3"/>
        <v>1.0832442702766891</v>
      </c>
      <c r="K214" s="185">
        <v>23204</v>
      </c>
    </row>
    <row r="215" spans="1:11" s="170" customFormat="1" ht="18" customHeight="1">
      <c r="A215" s="192" t="s">
        <v>1735</v>
      </c>
      <c r="B215" s="250">
        <v>0</v>
      </c>
      <c r="C215" s="250">
        <v>0</v>
      </c>
      <c r="D215" s="250"/>
      <c r="E215" s="250">
        <v>0</v>
      </c>
      <c r="F215" s="250">
        <v>0</v>
      </c>
      <c r="G215" s="251">
        <f t="shared" si="0"/>
        <v>0</v>
      </c>
      <c r="H215" s="252">
        <f t="shared" si="1"/>
        <v>0</v>
      </c>
      <c r="I215" s="252">
        <f t="shared" si="2"/>
        <v>0</v>
      </c>
      <c r="J215" s="252">
        <f t="shared" si="3"/>
        <v>0</v>
      </c>
      <c r="K215" s="185">
        <v>2320401</v>
      </c>
    </row>
    <row r="216" spans="1:11" s="170" customFormat="1" ht="18" customHeight="1">
      <c r="A216" s="192" t="s">
        <v>1736</v>
      </c>
      <c r="B216" s="250">
        <v>0</v>
      </c>
      <c r="C216" s="250">
        <v>1539</v>
      </c>
      <c r="D216" s="250"/>
      <c r="E216" s="250">
        <v>0</v>
      </c>
      <c r="F216" s="250">
        <v>0</v>
      </c>
      <c r="G216" s="251">
        <f t="shared" si="0"/>
        <v>0</v>
      </c>
      <c r="H216" s="252">
        <f t="shared" si="1"/>
        <v>0</v>
      </c>
      <c r="I216" s="252">
        <f t="shared" si="2"/>
        <v>0</v>
      </c>
      <c r="J216" s="252">
        <f t="shared" si="3"/>
        <v>0</v>
      </c>
      <c r="K216" s="185">
        <v>2320405</v>
      </c>
    </row>
    <row r="217" spans="1:11" s="170" customFormat="1" ht="18" customHeight="1">
      <c r="A217" s="192" t="s">
        <v>1737</v>
      </c>
      <c r="B217" s="250">
        <v>0</v>
      </c>
      <c r="C217" s="250">
        <v>0</v>
      </c>
      <c r="D217" s="250"/>
      <c r="E217" s="250">
        <v>1562</v>
      </c>
      <c r="F217" s="250">
        <v>1539</v>
      </c>
      <c r="G217" s="251">
        <f t="shared" si="0"/>
        <v>0</v>
      </c>
      <c r="H217" s="252">
        <f t="shared" si="1"/>
        <v>0</v>
      </c>
      <c r="I217" s="252">
        <f t="shared" si="2"/>
        <v>0</v>
      </c>
      <c r="J217" s="252">
        <f t="shared" si="3"/>
        <v>0.98527528809218945</v>
      </c>
      <c r="K217" s="185">
        <v>2320411</v>
      </c>
    </row>
    <row r="218" spans="1:11" s="170" customFormat="1" ht="18" customHeight="1">
      <c r="A218" s="192" t="s">
        <v>1738</v>
      </c>
      <c r="B218" s="250">
        <v>0</v>
      </c>
      <c r="C218" s="250">
        <v>0</v>
      </c>
      <c r="D218" s="250"/>
      <c r="E218" s="250">
        <v>0</v>
      </c>
      <c r="F218" s="250">
        <v>0</v>
      </c>
      <c r="G218" s="251">
        <f t="shared" si="0"/>
        <v>0</v>
      </c>
      <c r="H218" s="252">
        <f t="shared" si="1"/>
        <v>0</v>
      </c>
      <c r="I218" s="252">
        <f t="shared" si="2"/>
        <v>0</v>
      </c>
      <c r="J218" s="252">
        <f t="shared" si="3"/>
        <v>0</v>
      </c>
      <c r="K218" s="185">
        <v>2320413</v>
      </c>
    </row>
    <row r="219" spans="1:11" s="170" customFormat="1" ht="18" customHeight="1">
      <c r="A219" s="192" t="s">
        <v>1739</v>
      </c>
      <c r="B219" s="250">
        <v>0</v>
      </c>
      <c r="C219" s="250">
        <v>0</v>
      </c>
      <c r="D219" s="250"/>
      <c r="E219" s="250">
        <v>0</v>
      </c>
      <c r="F219" s="250">
        <v>0</v>
      </c>
      <c r="G219" s="251">
        <f t="shared" si="0"/>
        <v>0</v>
      </c>
      <c r="H219" s="252">
        <f t="shared" si="1"/>
        <v>0</v>
      </c>
      <c r="I219" s="252">
        <f t="shared" si="2"/>
        <v>0</v>
      </c>
      <c r="J219" s="252">
        <f t="shared" si="3"/>
        <v>0</v>
      </c>
      <c r="K219" s="185">
        <v>2320414</v>
      </c>
    </row>
    <row r="220" spans="1:11" s="170" customFormat="1" ht="18" customHeight="1">
      <c r="A220" s="192" t="s">
        <v>1740</v>
      </c>
      <c r="B220" s="250">
        <v>0</v>
      </c>
      <c r="C220" s="250">
        <v>0</v>
      </c>
      <c r="D220" s="250"/>
      <c r="E220" s="250">
        <v>0</v>
      </c>
      <c r="F220" s="250">
        <v>0</v>
      </c>
      <c r="G220" s="251">
        <f t="shared" si="0"/>
        <v>0</v>
      </c>
      <c r="H220" s="252">
        <f t="shared" si="1"/>
        <v>0</v>
      </c>
      <c r="I220" s="252">
        <f t="shared" si="2"/>
        <v>0</v>
      </c>
      <c r="J220" s="252">
        <f t="shared" si="3"/>
        <v>0</v>
      </c>
      <c r="K220" s="185">
        <v>2320416</v>
      </c>
    </row>
    <row r="221" spans="1:11" s="170" customFormat="1" ht="18" customHeight="1">
      <c r="A221" s="192" t="s">
        <v>1741</v>
      </c>
      <c r="B221" s="250">
        <v>0</v>
      </c>
      <c r="C221" s="250">
        <v>0</v>
      </c>
      <c r="D221" s="250"/>
      <c r="E221" s="250">
        <v>0</v>
      </c>
      <c r="F221" s="250">
        <v>0</v>
      </c>
      <c r="G221" s="251">
        <f t="shared" si="0"/>
        <v>0</v>
      </c>
      <c r="H221" s="252">
        <f t="shared" si="1"/>
        <v>0</v>
      </c>
      <c r="I221" s="252">
        <f t="shared" si="2"/>
        <v>0</v>
      </c>
      <c r="J221" s="252">
        <f t="shared" si="3"/>
        <v>0</v>
      </c>
      <c r="K221" s="185">
        <v>2320417</v>
      </c>
    </row>
    <row r="222" spans="1:11" s="170" customFormat="1" ht="18" customHeight="1">
      <c r="A222" s="192" t="s">
        <v>1742</v>
      </c>
      <c r="B222" s="250">
        <v>0</v>
      </c>
      <c r="C222" s="250">
        <v>0</v>
      </c>
      <c r="D222" s="250"/>
      <c r="E222" s="250">
        <v>0</v>
      </c>
      <c r="F222" s="250">
        <v>0</v>
      </c>
      <c r="G222" s="251">
        <f t="shared" si="0"/>
        <v>0</v>
      </c>
      <c r="H222" s="252">
        <f t="shared" si="1"/>
        <v>0</v>
      </c>
      <c r="I222" s="252">
        <f t="shared" si="2"/>
        <v>0</v>
      </c>
      <c r="J222" s="252">
        <f t="shared" si="3"/>
        <v>0</v>
      </c>
      <c r="K222" s="185">
        <v>2320418</v>
      </c>
    </row>
    <row r="223" spans="1:11" s="170" customFormat="1" ht="18" customHeight="1">
      <c r="A223" s="192" t="s">
        <v>1743</v>
      </c>
      <c r="B223" s="250">
        <v>0</v>
      </c>
      <c r="C223" s="250">
        <v>0</v>
      </c>
      <c r="D223" s="250"/>
      <c r="E223" s="250">
        <v>0</v>
      </c>
      <c r="F223" s="250">
        <v>0</v>
      </c>
      <c r="G223" s="251">
        <f t="shared" si="0"/>
        <v>0</v>
      </c>
      <c r="H223" s="252">
        <f t="shared" si="1"/>
        <v>0</v>
      </c>
      <c r="I223" s="252">
        <f t="shared" si="2"/>
        <v>0</v>
      </c>
      <c r="J223" s="252">
        <f t="shared" si="3"/>
        <v>0</v>
      </c>
      <c r="K223" s="185">
        <v>2320419</v>
      </c>
    </row>
    <row r="224" spans="1:11" s="170" customFormat="1" ht="18" customHeight="1">
      <c r="A224" s="192" t="s">
        <v>1744</v>
      </c>
      <c r="B224" s="250">
        <v>0</v>
      </c>
      <c r="C224" s="250">
        <v>780</v>
      </c>
      <c r="D224" s="250"/>
      <c r="E224" s="250">
        <v>0</v>
      </c>
      <c r="F224" s="250">
        <v>0</v>
      </c>
      <c r="G224" s="251">
        <f t="shared" si="0"/>
        <v>0</v>
      </c>
      <c r="H224" s="252">
        <f t="shared" si="1"/>
        <v>0</v>
      </c>
      <c r="I224" s="252">
        <f t="shared" si="2"/>
        <v>0</v>
      </c>
      <c r="J224" s="252">
        <f t="shared" si="3"/>
        <v>0</v>
      </c>
      <c r="K224" s="185">
        <v>2320420</v>
      </c>
    </row>
    <row r="225" spans="1:11" s="170" customFormat="1" ht="18" customHeight="1">
      <c r="A225" s="192" t="s">
        <v>1745</v>
      </c>
      <c r="B225" s="250">
        <v>0</v>
      </c>
      <c r="C225" s="250">
        <v>0</v>
      </c>
      <c r="D225" s="250"/>
      <c r="E225" s="250">
        <v>780</v>
      </c>
      <c r="F225" s="250">
        <v>781</v>
      </c>
      <c r="G225" s="251">
        <f t="shared" si="0"/>
        <v>0</v>
      </c>
      <c r="H225" s="252">
        <f t="shared" si="1"/>
        <v>0</v>
      </c>
      <c r="I225" s="252">
        <f t="shared" si="2"/>
        <v>0</v>
      </c>
      <c r="J225" s="252">
        <f t="shared" si="3"/>
        <v>1.0012820512820513</v>
      </c>
      <c r="K225" s="185">
        <v>2320431</v>
      </c>
    </row>
    <row r="226" spans="1:11" s="170" customFormat="1" ht="18" customHeight="1">
      <c r="A226" s="192" t="s">
        <v>1746</v>
      </c>
      <c r="B226" s="250">
        <v>0</v>
      </c>
      <c r="C226" s="250"/>
      <c r="D226" s="250"/>
      <c r="E226" s="250">
        <v>0</v>
      </c>
      <c r="F226" s="250">
        <v>0</v>
      </c>
      <c r="G226" s="251">
        <f t="shared" si="0"/>
        <v>0</v>
      </c>
      <c r="H226" s="252">
        <f t="shared" si="1"/>
        <v>0</v>
      </c>
      <c r="I226" s="252">
        <f t="shared" si="2"/>
        <v>0</v>
      </c>
      <c r="J226" s="252">
        <f t="shared" si="3"/>
        <v>0</v>
      </c>
      <c r="K226" s="185">
        <v>2320432</v>
      </c>
    </row>
    <row r="227" spans="1:11" s="170" customFormat="1" ht="18" customHeight="1">
      <c r="A227" s="192" t="s">
        <v>1747</v>
      </c>
      <c r="B227" s="250">
        <v>0</v>
      </c>
      <c r="C227" s="250">
        <v>1560</v>
      </c>
      <c r="D227" s="250"/>
      <c r="E227" s="250">
        <v>1560</v>
      </c>
      <c r="F227" s="250">
        <v>1560</v>
      </c>
      <c r="G227" s="251">
        <f t="shared" si="0"/>
        <v>0</v>
      </c>
      <c r="H227" s="252">
        <f t="shared" si="1"/>
        <v>1</v>
      </c>
      <c r="I227" s="252">
        <f t="shared" si="2"/>
        <v>0</v>
      </c>
      <c r="J227" s="252">
        <f t="shared" si="3"/>
        <v>1</v>
      </c>
      <c r="K227" s="185">
        <v>2320433</v>
      </c>
    </row>
    <row r="228" spans="1:11" s="170" customFormat="1" ht="18" customHeight="1">
      <c r="A228" s="192" t="s">
        <v>1748</v>
      </c>
      <c r="B228" s="250">
        <v>0</v>
      </c>
      <c r="C228" s="250">
        <v>5146</v>
      </c>
      <c r="D228" s="250"/>
      <c r="E228" s="250">
        <v>4519</v>
      </c>
      <c r="F228" s="250">
        <v>5242</v>
      </c>
      <c r="G228" s="251">
        <f t="shared" si="0"/>
        <v>0</v>
      </c>
      <c r="H228" s="252">
        <f t="shared" si="1"/>
        <v>1.0186552662261952</v>
      </c>
      <c r="I228" s="252">
        <f t="shared" si="2"/>
        <v>0</v>
      </c>
      <c r="J228" s="252">
        <f t="shared" si="3"/>
        <v>1.1599911484841778</v>
      </c>
      <c r="K228" s="185">
        <v>2320498</v>
      </c>
    </row>
    <row r="229" spans="1:11" s="170" customFormat="1" ht="18" customHeight="1">
      <c r="A229" s="192" t="s">
        <v>1749</v>
      </c>
      <c r="B229" s="250">
        <v>0</v>
      </c>
      <c r="C229" s="250">
        <v>1346</v>
      </c>
      <c r="D229" s="250"/>
      <c r="E229" s="250">
        <v>0</v>
      </c>
      <c r="F229" s="250">
        <v>0</v>
      </c>
      <c r="G229" s="251">
        <f t="shared" si="0"/>
        <v>0</v>
      </c>
      <c r="H229" s="252">
        <f t="shared" si="1"/>
        <v>0</v>
      </c>
      <c r="I229" s="252">
        <f t="shared" si="2"/>
        <v>0</v>
      </c>
      <c r="J229" s="252">
        <f t="shared" si="3"/>
        <v>0</v>
      </c>
      <c r="K229" s="185">
        <v>2320499</v>
      </c>
    </row>
    <row r="230" spans="1:11" s="170" customFormat="1" ht="18" customHeight="1">
      <c r="A230" s="192" t="s">
        <v>1750</v>
      </c>
      <c r="B230" s="250">
        <v>0</v>
      </c>
      <c r="C230" s="250">
        <v>52</v>
      </c>
      <c r="D230" s="250"/>
      <c r="E230" s="250">
        <v>14</v>
      </c>
      <c r="F230" s="250">
        <v>34</v>
      </c>
      <c r="G230" s="251">
        <f t="shared" si="0"/>
        <v>0</v>
      </c>
      <c r="H230" s="252">
        <f t="shared" si="1"/>
        <v>0.65384615384615385</v>
      </c>
      <c r="I230" s="252">
        <f t="shared" si="2"/>
        <v>0</v>
      </c>
      <c r="J230" s="252">
        <f t="shared" si="3"/>
        <v>2.4285714285714284</v>
      </c>
      <c r="K230" s="185">
        <v>233</v>
      </c>
    </row>
    <row r="231" spans="1:11" s="170" customFormat="1" ht="18" customHeight="1">
      <c r="A231" s="192" t="s">
        <v>1751</v>
      </c>
      <c r="B231" s="250">
        <v>0</v>
      </c>
      <c r="C231" s="250">
        <v>0</v>
      </c>
      <c r="D231" s="250"/>
      <c r="E231" s="250">
        <v>14</v>
      </c>
      <c r="F231" s="250">
        <v>34</v>
      </c>
      <c r="G231" s="251">
        <f t="shared" si="0"/>
        <v>0</v>
      </c>
      <c r="H231" s="252">
        <f t="shared" si="1"/>
        <v>0</v>
      </c>
      <c r="I231" s="252">
        <f t="shared" si="2"/>
        <v>0</v>
      </c>
      <c r="J231" s="252">
        <f t="shared" si="3"/>
        <v>2.4285714285714284</v>
      </c>
      <c r="K231" s="185">
        <v>23304</v>
      </c>
    </row>
    <row r="232" spans="1:11" s="170" customFormat="1" ht="18" customHeight="1">
      <c r="A232" s="192" t="s">
        <v>1752</v>
      </c>
      <c r="B232" s="250">
        <v>0</v>
      </c>
      <c r="C232" s="250">
        <v>0</v>
      </c>
      <c r="D232" s="250"/>
      <c r="E232" s="250">
        <v>0</v>
      </c>
      <c r="F232" s="250">
        <v>0</v>
      </c>
      <c r="G232" s="251">
        <f t="shared" si="0"/>
        <v>0</v>
      </c>
      <c r="H232" s="252">
        <f t="shared" si="1"/>
        <v>0</v>
      </c>
      <c r="I232" s="252">
        <f t="shared" si="2"/>
        <v>0</v>
      </c>
      <c r="J232" s="252">
        <f t="shared" si="3"/>
        <v>0</v>
      </c>
      <c r="K232" s="185">
        <v>2330401</v>
      </c>
    </row>
    <row r="233" spans="1:11" s="170" customFormat="1" ht="18" customHeight="1">
      <c r="A233" s="192" t="s">
        <v>1753</v>
      </c>
      <c r="B233" s="250">
        <v>0</v>
      </c>
      <c r="C233" s="250"/>
      <c r="D233" s="250"/>
      <c r="E233" s="250">
        <v>0</v>
      </c>
      <c r="F233" s="250">
        <v>0</v>
      </c>
      <c r="G233" s="251">
        <f t="shared" si="0"/>
        <v>0</v>
      </c>
      <c r="H233" s="252">
        <f t="shared" si="1"/>
        <v>0</v>
      </c>
      <c r="I233" s="252">
        <f t="shared" si="2"/>
        <v>0</v>
      </c>
      <c r="J233" s="252">
        <f t="shared" si="3"/>
        <v>0</v>
      </c>
      <c r="K233" s="185">
        <v>2330405</v>
      </c>
    </row>
    <row r="234" spans="1:11" s="170" customFormat="1" ht="18" customHeight="1">
      <c r="A234" s="192" t="s">
        <v>1754</v>
      </c>
      <c r="B234" s="250">
        <v>0</v>
      </c>
      <c r="C234" s="250">
        <v>1</v>
      </c>
      <c r="D234" s="250"/>
      <c r="E234" s="250">
        <v>3</v>
      </c>
      <c r="F234" s="250">
        <v>0</v>
      </c>
      <c r="G234" s="251">
        <f t="shared" si="0"/>
        <v>0</v>
      </c>
      <c r="H234" s="252">
        <f t="shared" si="1"/>
        <v>0</v>
      </c>
      <c r="I234" s="252">
        <f t="shared" si="2"/>
        <v>0</v>
      </c>
      <c r="J234" s="252">
        <f t="shared" si="3"/>
        <v>0</v>
      </c>
      <c r="K234" s="185">
        <v>2330411</v>
      </c>
    </row>
    <row r="235" spans="1:11" s="170" customFormat="1" ht="18" customHeight="1">
      <c r="A235" s="192" t="s">
        <v>1755</v>
      </c>
      <c r="B235" s="250">
        <v>0</v>
      </c>
      <c r="C235" s="250"/>
      <c r="D235" s="250"/>
      <c r="E235" s="250">
        <v>0</v>
      </c>
      <c r="F235" s="250">
        <v>0</v>
      </c>
      <c r="G235" s="251">
        <f t="shared" si="0"/>
        <v>0</v>
      </c>
      <c r="H235" s="252">
        <f t="shared" si="1"/>
        <v>0</v>
      </c>
      <c r="I235" s="252">
        <f t="shared" si="2"/>
        <v>0</v>
      </c>
      <c r="J235" s="252">
        <f t="shared" si="3"/>
        <v>0</v>
      </c>
      <c r="K235" s="185">
        <v>2330413</v>
      </c>
    </row>
    <row r="236" spans="1:11" s="170" customFormat="1" ht="18" customHeight="1">
      <c r="A236" s="192" t="s">
        <v>1756</v>
      </c>
      <c r="B236" s="250">
        <v>0</v>
      </c>
      <c r="C236" s="250"/>
      <c r="D236" s="250"/>
      <c r="E236" s="250">
        <v>0</v>
      </c>
      <c r="F236" s="250">
        <v>0</v>
      </c>
      <c r="G236" s="251">
        <f t="shared" si="0"/>
        <v>0</v>
      </c>
      <c r="H236" s="252">
        <f t="shared" si="1"/>
        <v>0</v>
      </c>
      <c r="I236" s="252">
        <f t="shared" si="2"/>
        <v>0</v>
      </c>
      <c r="J236" s="252">
        <f t="shared" si="3"/>
        <v>0</v>
      </c>
      <c r="K236" s="185">
        <v>2330414</v>
      </c>
    </row>
    <row r="237" spans="1:11" s="170" customFormat="1" ht="18" customHeight="1">
      <c r="A237" s="192" t="s">
        <v>1757</v>
      </c>
      <c r="B237" s="250">
        <v>0</v>
      </c>
      <c r="C237" s="250"/>
      <c r="D237" s="250"/>
      <c r="E237" s="250">
        <v>0</v>
      </c>
      <c r="F237" s="250">
        <v>0</v>
      </c>
      <c r="G237" s="251">
        <f t="shared" si="0"/>
        <v>0</v>
      </c>
      <c r="H237" s="252">
        <f t="shared" si="1"/>
        <v>0</v>
      </c>
      <c r="I237" s="252">
        <f t="shared" si="2"/>
        <v>0</v>
      </c>
      <c r="J237" s="252">
        <f t="shared" si="3"/>
        <v>0</v>
      </c>
      <c r="K237" s="185">
        <v>2330416</v>
      </c>
    </row>
    <row r="238" spans="1:11" s="170" customFormat="1" ht="18" customHeight="1">
      <c r="A238" s="192" t="s">
        <v>1758</v>
      </c>
      <c r="B238" s="250">
        <v>0</v>
      </c>
      <c r="C238" s="250"/>
      <c r="D238" s="250"/>
      <c r="E238" s="250">
        <v>0</v>
      </c>
      <c r="F238" s="250">
        <v>0</v>
      </c>
      <c r="G238" s="251">
        <f t="shared" si="0"/>
        <v>0</v>
      </c>
      <c r="H238" s="252">
        <f t="shared" si="1"/>
        <v>0</v>
      </c>
      <c r="I238" s="252">
        <f t="shared" si="2"/>
        <v>0</v>
      </c>
      <c r="J238" s="252">
        <f t="shared" si="3"/>
        <v>0</v>
      </c>
      <c r="K238" s="185">
        <v>2330417</v>
      </c>
    </row>
    <row r="239" spans="1:11" s="170" customFormat="1" ht="18" customHeight="1">
      <c r="A239" s="192" t="s">
        <v>1759</v>
      </c>
      <c r="B239" s="250">
        <v>0</v>
      </c>
      <c r="C239" s="250"/>
      <c r="D239" s="250"/>
      <c r="E239" s="250">
        <v>0</v>
      </c>
      <c r="F239" s="250">
        <v>0</v>
      </c>
      <c r="G239" s="251">
        <f t="shared" si="0"/>
        <v>0</v>
      </c>
      <c r="H239" s="252">
        <f t="shared" si="1"/>
        <v>0</v>
      </c>
      <c r="I239" s="252">
        <f t="shared" si="2"/>
        <v>0</v>
      </c>
      <c r="J239" s="252">
        <f t="shared" si="3"/>
        <v>0</v>
      </c>
      <c r="K239" s="185">
        <v>2330418</v>
      </c>
    </row>
    <row r="240" spans="1:11" s="170" customFormat="1" ht="18" customHeight="1">
      <c r="A240" s="192" t="s">
        <v>1760</v>
      </c>
      <c r="B240" s="250">
        <v>0</v>
      </c>
      <c r="C240" s="250"/>
      <c r="D240" s="250"/>
      <c r="E240" s="250">
        <v>0</v>
      </c>
      <c r="F240" s="250">
        <v>0</v>
      </c>
      <c r="G240" s="251">
        <f t="shared" si="0"/>
        <v>0</v>
      </c>
      <c r="H240" s="252">
        <f t="shared" si="1"/>
        <v>0</v>
      </c>
      <c r="I240" s="252">
        <f t="shared" si="2"/>
        <v>0</v>
      </c>
      <c r="J240" s="252">
        <f t="shared" si="3"/>
        <v>0</v>
      </c>
      <c r="K240" s="185">
        <v>2330419</v>
      </c>
    </row>
    <row r="241" spans="1:11" s="170" customFormat="1" ht="18" customHeight="1">
      <c r="A241" s="192" t="s">
        <v>1761</v>
      </c>
      <c r="B241" s="250">
        <v>0</v>
      </c>
      <c r="C241" s="250"/>
      <c r="D241" s="250"/>
      <c r="E241" s="250">
        <v>0</v>
      </c>
      <c r="F241" s="250">
        <v>0</v>
      </c>
      <c r="G241" s="251">
        <f t="shared" si="0"/>
        <v>0</v>
      </c>
      <c r="H241" s="252">
        <f t="shared" si="1"/>
        <v>0</v>
      </c>
      <c r="I241" s="252">
        <f t="shared" si="2"/>
        <v>0</v>
      </c>
      <c r="J241" s="252">
        <f t="shared" si="3"/>
        <v>0</v>
      </c>
      <c r="K241" s="185">
        <v>2330420</v>
      </c>
    </row>
    <row r="242" spans="1:11" s="170" customFormat="1" ht="18" customHeight="1">
      <c r="A242" s="192" t="s">
        <v>1762</v>
      </c>
      <c r="B242" s="250">
        <v>0</v>
      </c>
      <c r="C242" s="250">
        <v>1</v>
      </c>
      <c r="D242" s="250"/>
      <c r="E242" s="250">
        <v>0</v>
      </c>
      <c r="F242" s="250">
        <v>18</v>
      </c>
      <c r="G242" s="251">
        <f t="shared" si="0"/>
        <v>0</v>
      </c>
      <c r="H242" s="252">
        <f t="shared" si="1"/>
        <v>18</v>
      </c>
      <c r="I242" s="252">
        <f t="shared" si="2"/>
        <v>0</v>
      </c>
      <c r="J242" s="252">
        <f t="shared" si="3"/>
        <v>0</v>
      </c>
      <c r="K242" s="185">
        <v>2330431</v>
      </c>
    </row>
    <row r="243" spans="1:11" s="170" customFormat="1" ht="18" customHeight="1">
      <c r="A243" s="192" t="s">
        <v>1763</v>
      </c>
      <c r="B243" s="250">
        <v>0</v>
      </c>
      <c r="C243" s="250"/>
      <c r="D243" s="250"/>
      <c r="E243" s="250">
        <v>0</v>
      </c>
      <c r="F243" s="250">
        <v>0</v>
      </c>
      <c r="G243" s="251">
        <f t="shared" si="0"/>
        <v>0</v>
      </c>
      <c r="H243" s="252">
        <f t="shared" si="1"/>
        <v>0</v>
      </c>
      <c r="I243" s="252">
        <f t="shared" si="2"/>
        <v>0</v>
      </c>
      <c r="J243" s="252">
        <f t="shared" si="3"/>
        <v>0</v>
      </c>
      <c r="K243" s="185">
        <v>2330432</v>
      </c>
    </row>
    <row r="244" spans="1:11" s="170" customFormat="1" ht="18" customHeight="1">
      <c r="A244" s="192" t="s">
        <v>1764</v>
      </c>
      <c r="B244" s="250">
        <v>0</v>
      </c>
      <c r="C244" s="250"/>
      <c r="D244" s="250"/>
      <c r="E244" s="250">
        <v>0</v>
      </c>
      <c r="F244" s="250">
        <v>0</v>
      </c>
      <c r="G244" s="251">
        <f t="shared" si="0"/>
        <v>0</v>
      </c>
      <c r="H244" s="252">
        <f t="shared" si="1"/>
        <v>0</v>
      </c>
      <c r="I244" s="252">
        <f t="shared" si="2"/>
        <v>0</v>
      </c>
      <c r="J244" s="252">
        <f t="shared" si="3"/>
        <v>0</v>
      </c>
      <c r="K244" s="185">
        <v>2330433</v>
      </c>
    </row>
    <row r="245" spans="1:11" s="170" customFormat="1" ht="18" customHeight="1">
      <c r="A245" s="192" t="s">
        <v>1765</v>
      </c>
      <c r="B245" s="250">
        <v>0</v>
      </c>
      <c r="C245" s="250">
        <v>50</v>
      </c>
      <c r="D245" s="250"/>
      <c r="E245" s="250">
        <v>11</v>
      </c>
      <c r="F245" s="250">
        <v>16</v>
      </c>
      <c r="G245" s="251">
        <f t="shared" si="0"/>
        <v>0</v>
      </c>
      <c r="H245" s="252">
        <f t="shared" si="1"/>
        <v>0.32</v>
      </c>
      <c r="I245" s="252">
        <f t="shared" si="2"/>
        <v>0</v>
      </c>
      <c r="J245" s="252">
        <f t="shared" si="3"/>
        <v>1.4545454545454546</v>
      </c>
      <c r="K245" s="185">
        <v>2330498</v>
      </c>
    </row>
    <row r="246" spans="1:11" s="170" customFormat="1" ht="18" customHeight="1">
      <c r="A246" s="192" t="s">
        <v>1766</v>
      </c>
      <c r="B246" s="250">
        <v>0</v>
      </c>
      <c r="C246" s="250"/>
      <c r="D246" s="250"/>
      <c r="E246" s="250">
        <v>0</v>
      </c>
      <c r="F246" s="250">
        <v>0</v>
      </c>
      <c r="G246" s="251">
        <f t="shared" si="0"/>
        <v>0</v>
      </c>
      <c r="H246" s="252">
        <f t="shared" si="1"/>
        <v>0</v>
      </c>
      <c r="I246" s="252">
        <f t="shared" si="2"/>
        <v>0</v>
      </c>
      <c r="J246" s="252">
        <f t="shared" si="3"/>
        <v>0</v>
      </c>
      <c r="K246" s="185">
        <v>2330499</v>
      </c>
    </row>
    <row r="247" spans="1:11" s="170" customFormat="1" ht="18" customHeight="1">
      <c r="A247" s="191" t="s">
        <v>1767</v>
      </c>
      <c r="B247" s="250">
        <v>0</v>
      </c>
      <c r="C247" s="250"/>
      <c r="D247" s="250"/>
      <c r="E247" s="250">
        <v>0</v>
      </c>
      <c r="F247" s="250">
        <v>0</v>
      </c>
      <c r="G247" s="251">
        <f t="shared" si="0"/>
        <v>0</v>
      </c>
      <c r="H247" s="252">
        <f t="shared" si="1"/>
        <v>0</v>
      </c>
      <c r="I247" s="252">
        <f t="shared" si="2"/>
        <v>0</v>
      </c>
      <c r="J247" s="252">
        <f t="shared" si="3"/>
        <v>0</v>
      </c>
      <c r="K247" s="185">
        <v>234</v>
      </c>
    </row>
    <row r="248" spans="1:11" s="170" customFormat="1" ht="18" customHeight="1">
      <c r="A248" s="191" t="s">
        <v>1768</v>
      </c>
      <c r="B248" s="250">
        <v>0</v>
      </c>
      <c r="C248" s="250"/>
      <c r="D248" s="250"/>
      <c r="E248" s="250">
        <v>0</v>
      </c>
      <c r="F248" s="250">
        <v>0</v>
      </c>
      <c r="G248" s="251">
        <f t="shared" si="0"/>
        <v>0</v>
      </c>
      <c r="H248" s="252">
        <f t="shared" si="1"/>
        <v>0</v>
      </c>
      <c r="I248" s="252">
        <f t="shared" si="2"/>
        <v>0</v>
      </c>
      <c r="J248" s="252">
        <f t="shared" si="3"/>
        <v>0</v>
      </c>
      <c r="K248" s="185">
        <v>23401</v>
      </c>
    </row>
    <row r="249" spans="1:11" s="170" customFormat="1" ht="18" customHeight="1">
      <c r="A249" s="191" t="s">
        <v>1769</v>
      </c>
      <c r="B249" s="250">
        <v>0</v>
      </c>
      <c r="C249" s="250"/>
      <c r="D249" s="250"/>
      <c r="E249" s="250">
        <v>0</v>
      </c>
      <c r="F249" s="250">
        <v>0</v>
      </c>
      <c r="G249" s="251">
        <f t="shared" si="0"/>
        <v>0</v>
      </c>
      <c r="H249" s="252">
        <f t="shared" si="1"/>
        <v>0</v>
      </c>
      <c r="I249" s="252">
        <f t="shared" si="2"/>
        <v>0</v>
      </c>
      <c r="J249" s="252">
        <f t="shared" si="3"/>
        <v>0</v>
      </c>
      <c r="K249" s="185">
        <v>2340101</v>
      </c>
    </row>
    <row r="250" spans="1:11" s="170" customFormat="1" ht="18" customHeight="1">
      <c r="A250" s="191" t="s">
        <v>1770</v>
      </c>
      <c r="B250" s="250">
        <v>0</v>
      </c>
      <c r="C250" s="250"/>
      <c r="D250" s="250"/>
      <c r="E250" s="250">
        <v>0</v>
      </c>
      <c r="F250" s="250">
        <v>0</v>
      </c>
      <c r="G250" s="251">
        <f t="shared" si="0"/>
        <v>0</v>
      </c>
      <c r="H250" s="252">
        <f t="shared" si="1"/>
        <v>0</v>
      </c>
      <c r="I250" s="252">
        <f t="shared" si="2"/>
        <v>0</v>
      </c>
      <c r="J250" s="252">
        <f t="shared" si="3"/>
        <v>0</v>
      </c>
      <c r="K250" s="185">
        <v>2340102</v>
      </c>
    </row>
    <row r="251" spans="1:11" s="170" customFormat="1" ht="18" customHeight="1">
      <c r="A251" s="191" t="s">
        <v>1771</v>
      </c>
      <c r="B251" s="250">
        <v>0</v>
      </c>
      <c r="C251" s="250"/>
      <c r="D251" s="250"/>
      <c r="E251" s="250">
        <v>0</v>
      </c>
      <c r="F251" s="250">
        <v>0</v>
      </c>
      <c r="G251" s="251">
        <f t="shared" si="0"/>
        <v>0</v>
      </c>
      <c r="H251" s="252">
        <f t="shared" si="1"/>
        <v>0</v>
      </c>
      <c r="I251" s="252">
        <f t="shared" si="2"/>
        <v>0</v>
      </c>
      <c r="J251" s="252">
        <f t="shared" si="3"/>
        <v>0</v>
      </c>
      <c r="K251" s="185">
        <v>2340103</v>
      </c>
    </row>
    <row r="252" spans="1:11" s="170" customFormat="1" ht="18" customHeight="1">
      <c r="A252" s="191" t="s">
        <v>1772</v>
      </c>
      <c r="B252" s="250">
        <v>0</v>
      </c>
      <c r="C252" s="250"/>
      <c r="D252" s="250"/>
      <c r="E252" s="250">
        <v>0</v>
      </c>
      <c r="F252" s="250">
        <v>0</v>
      </c>
      <c r="G252" s="251">
        <f t="shared" si="0"/>
        <v>0</v>
      </c>
      <c r="H252" s="252">
        <f t="shared" si="1"/>
        <v>0</v>
      </c>
      <c r="I252" s="252">
        <f t="shared" si="2"/>
        <v>0</v>
      </c>
      <c r="J252" s="252">
        <f t="shared" si="3"/>
        <v>0</v>
      </c>
      <c r="K252" s="185">
        <v>2340104</v>
      </c>
    </row>
    <row r="253" spans="1:11" s="170" customFormat="1" ht="18" customHeight="1">
      <c r="A253" s="191" t="s">
        <v>1773</v>
      </c>
      <c r="B253" s="250">
        <v>0</v>
      </c>
      <c r="C253" s="250"/>
      <c r="D253" s="250"/>
      <c r="E253" s="250">
        <v>0</v>
      </c>
      <c r="F253" s="250">
        <v>0</v>
      </c>
      <c r="G253" s="251">
        <f t="shared" si="0"/>
        <v>0</v>
      </c>
      <c r="H253" s="252">
        <f t="shared" si="1"/>
        <v>0</v>
      </c>
      <c r="I253" s="252">
        <f t="shared" si="2"/>
        <v>0</v>
      </c>
      <c r="J253" s="252">
        <f t="shared" si="3"/>
        <v>0</v>
      </c>
      <c r="K253" s="185">
        <v>2340105</v>
      </c>
    </row>
    <row r="254" spans="1:11" s="170" customFormat="1" ht="18" customHeight="1">
      <c r="A254" s="191" t="s">
        <v>1774</v>
      </c>
      <c r="B254" s="250">
        <v>0</v>
      </c>
      <c r="C254" s="250"/>
      <c r="D254" s="250"/>
      <c r="E254" s="250">
        <v>0</v>
      </c>
      <c r="F254" s="250">
        <v>0</v>
      </c>
      <c r="G254" s="251">
        <f t="shared" si="0"/>
        <v>0</v>
      </c>
      <c r="H254" s="252">
        <f t="shared" si="1"/>
        <v>0</v>
      </c>
      <c r="I254" s="252">
        <f t="shared" si="2"/>
        <v>0</v>
      </c>
      <c r="J254" s="252">
        <f t="shared" si="3"/>
        <v>0</v>
      </c>
      <c r="K254" s="185">
        <v>2340106</v>
      </c>
    </row>
    <row r="255" spans="1:11" s="170" customFormat="1" ht="18" customHeight="1">
      <c r="A255" s="191" t="s">
        <v>1775</v>
      </c>
      <c r="B255" s="250">
        <v>0</v>
      </c>
      <c r="C255" s="250"/>
      <c r="D255" s="250"/>
      <c r="E255" s="250">
        <v>0</v>
      </c>
      <c r="F255" s="250">
        <v>0</v>
      </c>
      <c r="G255" s="251">
        <f t="shared" si="0"/>
        <v>0</v>
      </c>
      <c r="H255" s="252">
        <f t="shared" si="1"/>
        <v>0</v>
      </c>
      <c r="I255" s="252">
        <f t="shared" si="2"/>
        <v>0</v>
      </c>
      <c r="J255" s="252">
        <f t="shared" si="3"/>
        <v>0</v>
      </c>
      <c r="K255" s="185">
        <v>2340107</v>
      </c>
    </row>
    <row r="256" spans="1:11" s="170" customFormat="1" ht="18" customHeight="1">
      <c r="A256" s="191" t="s">
        <v>1776</v>
      </c>
      <c r="B256" s="250">
        <v>0</v>
      </c>
      <c r="C256" s="250"/>
      <c r="D256" s="250"/>
      <c r="E256" s="250">
        <v>0</v>
      </c>
      <c r="F256" s="250">
        <v>0</v>
      </c>
      <c r="G256" s="251">
        <f t="shared" si="0"/>
        <v>0</v>
      </c>
      <c r="H256" s="252">
        <f t="shared" si="1"/>
        <v>0</v>
      </c>
      <c r="I256" s="252">
        <f t="shared" si="2"/>
        <v>0</v>
      </c>
      <c r="J256" s="252">
        <f t="shared" si="3"/>
        <v>0</v>
      </c>
      <c r="K256" s="185">
        <v>2340108</v>
      </c>
    </row>
    <row r="257" spans="1:13" s="170" customFormat="1" ht="18" customHeight="1">
      <c r="A257" s="191" t="s">
        <v>1777</v>
      </c>
      <c r="B257" s="250">
        <v>0</v>
      </c>
      <c r="C257" s="250"/>
      <c r="D257" s="250"/>
      <c r="E257" s="250">
        <v>0</v>
      </c>
      <c r="F257" s="250">
        <v>0</v>
      </c>
      <c r="G257" s="251">
        <f t="shared" si="0"/>
        <v>0</v>
      </c>
      <c r="H257" s="252">
        <f t="shared" si="1"/>
        <v>0</v>
      </c>
      <c r="I257" s="252">
        <f t="shared" si="2"/>
        <v>0</v>
      </c>
      <c r="J257" s="252">
        <f t="shared" si="3"/>
        <v>0</v>
      </c>
      <c r="K257" s="185">
        <v>2340109</v>
      </c>
    </row>
    <row r="258" spans="1:13" s="170" customFormat="1" ht="18" customHeight="1">
      <c r="A258" s="191" t="s">
        <v>1778</v>
      </c>
      <c r="B258" s="250">
        <v>0</v>
      </c>
      <c r="C258" s="250"/>
      <c r="D258" s="250"/>
      <c r="E258" s="250">
        <v>0</v>
      </c>
      <c r="F258" s="250">
        <v>0</v>
      </c>
      <c r="G258" s="251">
        <f t="shared" si="0"/>
        <v>0</v>
      </c>
      <c r="H258" s="252">
        <f t="shared" si="1"/>
        <v>0</v>
      </c>
      <c r="I258" s="252">
        <f t="shared" si="2"/>
        <v>0</v>
      </c>
      <c r="J258" s="252">
        <f t="shared" si="3"/>
        <v>0</v>
      </c>
      <c r="K258" s="185">
        <v>2340110</v>
      </c>
    </row>
    <row r="259" spans="1:13" s="170" customFormat="1" ht="18" customHeight="1">
      <c r="A259" s="191" t="s">
        <v>1779</v>
      </c>
      <c r="B259" s="250">
        <v>0</v>
      </c>
      <c r="C259" s="250"/>
      <c r="D259" s="250"/>
      <c r="E259" s="250">
        <v>0</v>
      </c>
      <c r="F259" s="250">
        <v>0</v>
      </c>
      <c r="G259" s="251">
        <f t="shared" ref="G259:G269" si="4">IF(B259=0,0,F259/B259)</f>
        <v>0</v>
      </c>
      <c r="H259" s="252">
        <f t="shared" ref="H259:H269" si="5">IF(C259=0,0,F259/C259)</f>
        <v>0</v>
      </c>
      <c r="I259" s="252">
        <f t="shared" ref="I259:I269" si="6">IF(D259=0,0,F259/D259)</f>
        <v>0</v>
      </c>
      <c r="J259" s="252">
        <f t="shared" ref="J259:J281" si="7">IF(E259=0,0,F259/E259)</f>
        <v>0</v>
      </c>
      <c r="K259" s="185">
        <v>2340111</v>
      </c>
    </row>
    <row r="260" spans="1:13" s="170" customFormat="1" ht="18" customHeight="1">
      <c r="A260" s="191" t="s">
        <v>1780</v>
      </c>
      <c r="B260" s="250">
        <v>0</v>
      </c>
      <c r="C260" s="250"/>
      <c r="D260" s="250"/>
      <c r="E260" s="250">
        <v>0</v>
      </c>
      <c r="F260" s="250">
        <v>0</v>
      </c>
      <c r="G260" s="251">
        <f t="shared" si="4"/>
        <v>0</v>
      </c>
      <c r="H260" s="252">
        <f t="shared" si="5"/>
        <v>0</v>
      </c>
      <c r="I260" s="252">
        <f t="shared" si="6"/>
        <v>0</v>
      </c>
      <c r="J260" s="252">
        <f t="shared" si="7"/>
        <v>0</v>
      </c>
      <c r="K260" s="185">
        <v>2340199</v>
      </c>
    </row>
    <row r="261" spans="1:13" s="170" customFormat="1" ht="18" customHeight="1">
      <c r="A261" s="191" t="s">
        <v>1781</v>
      </c>
      <c r="B261" s="250">
        <v>0</v>
      </c>
      <c r="C261" s="250"/>
      <c r="D261" s="250"/>
      <c r="E261" s="250">
        <v>0</v>
      </c>
      <c r="F261" s="250">
        <v>0</v>
      </c>
      <c r="G261" s="251">
        <f t="shared" si="4"/>
        <v>0</v>
      </c>
      <c r="H261" s="252">
        <f t="shared" si="5"/>
        <v>0</v>
      </c>
      <c r="I261" s="252">
        <f t="shared" si="6"/>
        <v>0</v>
      </c>
      <c r="J261" s="252">
        <f t="shared" si="7"/>
        <v>0</v>
      </c>
      <c r="K261" s="185">
        <v>23402</v>
      </c>
    </row>
    <row r="262" spans="1:13" s="170" customFormat="1" ht="18" customHeight="1">
      <c r="A262" s="191" t="s">
        <v>1782</v>
      </c>
      <c r="B262" s="250">
        <v>0</v>
      </c>
      <c r="C262" s="250"/>
      <c r="D262" s="250"/>
      <c r="E262" s="250">
        <v>0</v>
      </c>
      <c r="F262" s="250">
        <v>0</v>
      </c>
      <c r="G262" s="251">
        <f t="shared" si="4"/>
        <v>0</v>
      </c>
      <c r="H262" s="252">
        <f t="shared" si="5"/>
        <v>0</v>
      </c>
      <c r="I262" s="252">
        <f t="shared" si="6"/>
        <v>0</v>
      </c>
      <c r="J262" s="252">
        <f t="shared" si="7"/>
        <v>0</v>
      </c>
      <c r="K262" s="185">
        <v>2340201</v>
      </c>
    </row>
    <row r="263" spans="1:13" s="170" customFormat="1" ht="18" customHeight="1">
      <c r="A263" s="191" t="s">
        <v>1783</v>
      </c>
      <c r="B263" s="250">
        <v>0</v>
      </c>
      <c r="C263" s="250"/>
      <c r="D263" s="250"/>
      <c r="E263" s="250">
        <v>0</v>
      </c>
      <c r="F263" s="250">
        <v>0</v>
      </c>
      <c r="G263" s="251">
        <f t="shared" si="4"/>
        <v>0</v>
      </c>
      <c r="H263" s="252">
        <f t="shared" si="5"/>
        <v>0</v>
      </c>
      <c r="I263" s="252">
        <f t="shared" si="6"/>
        <v>0</v>
      </c>
      <c r="J263" s="252">
        <f t="shared" si="7"/>
        <v>0</v>
      </c>
      <c r="K263" s="185">
        <v>2340202</v>
      </c>
    </row>
    <row r="264" spans="1:13" s="170" customFormat="1" ht="18" customHeight="1">
      <c r="A264" s="191" t="s">
        <v>1784</v>
      </c>
      <c r="B264" s="250">
        <v>0</v>
      </c>
      <c r="C264" s="250"/>
      <c r="D264" s="250"/>
      <c r="E264" s="250">
        <v>0</v>
      </c>
      <c r="F264" s="250">
        <v>0</v>
      </c>
      <c r="G264" s="251">
        <f t="shared" si="4"/>
        <v>0</v>
      </c>
      <c r="H264" s="252">
        <f t="shared" si="5"/>
        <v>0</v>
      </c>
      <c r="I264" s="252">
        <f t="shared" si="6"/>
        <v>0</v>
      </c>
      <c r="J264" s="252">
        <f t="shared" si="7"/>
        <v>0</v>
      </c>
      <c r="K264" s="185">
        <v>2340203</v>
      </c>
    </row>
    <row r="265" spans="1:13" s="170" customFormat="1" ht="18" customHeight="1">
      <c r="A265" s="191" t="s">
        <v>1785</v>
      </c>
      <c r="B265" s="250">
        <v>0</v>
      </c>
      <c r="C265" s="250"/>
      <c r="D265" s="250"/>
      <c r="E265" s="250">
        <v>0</v>
      </c>
      <c r="F265" s="250">
        <v>0</v>
      </c>
      <c r="G265" s="251">
        <f t="shared" si="4"/>
        <v>0</v>
      </c>
      <c r="H265" s="252">
        <f t="shared" si="5"/>
        <v>0</v>
      </c>
      <c r="I265" s="252">
        <f t="shared" si="6"/>
        <v>0</v>
      </c>
      <c r="J265" s="252">
        <f t="shared" si="7"/>
        <v>0</v>
      </c>
      <c r="K265" s="185">
        <v>2340204</v>
      </c>
    </row>
    <row r="266" spans="1:13" s="170" customFormat="1" ht="18" customHeight="1">
      <c r="A266" s="191" t="s">
        <v>1786</v>
      </c>
      <c r="B266" s="250">
        <v>0</v>
      </c>
      <c r="C266" s="250"/>
      <c r="D266" s="250"/>
      <c r="E266" s="250">
        <v>0</v>
      </c>
      <c r="F266" s="250">
        <v>0</v>
      </c>
      <c r="G266" s="251">
        <f t="shared" si="4"/>
        <v>0</v>
      </c>
      <c r="H266" s="252">
        <f t="shared" si="5"/>
        <v>0</v>
      </c>
      <c r="I266" s="252">
        <f t="shared" si="6"/>
        <v>0</v>
      </c>
      <c r="J266" s="252">
        <f t="shared" si="7"/>
        <v>0</v>
      </c>
      <c r="K266" s="185">
        <v>2340205</v>
      </c>
    </row>
    <row r="267" spans="1:13" s="170" customFormat="1" ht="18" customHeight="1">
      <c r="A267" s="191" t="s">
        <v>1787</v>
      </c>
      <c r="B267" s="250">
        <v>0</v>
      </c>
      <c r="C267" s="250"/>
      <c r="D267" s="250"/>
      <c r="E267" s="250">
        <v>0</v>
      </c>
      <c r="F267" s="250">
        <v>0</v>
      </c>
      <c r="G267" s="251">
        <f t="shared" si="4"/>
        <v>0</v>
      </c>
      <c r="H267" s="252">
        <f t="shared" si="5"/>
        <v>0</v>
      </c>
      <c r="I267" s="252">
        <f t="shared" si="6"/>
        <v>0</v>
      </c>
      <c r="J267" s="252">
        <f t="shared" si="7"/>
        <v>0</v>
      </c>
      <c r="K267" s="185">
        <v>2340299</v>
      </c>
    </row>
    <row r="268" spans="1:13" s="170" customFormat="1" ht="18" customHeight="1">
      <c r="A268" s="209" t="str">
        <f t="shared" ref="A268:A280" si="8">""</f>
        <v/>
      </c>
      <c r="B268" s="250">
        <v>0</v>
      </c>
      <c r="C268" s="250"/>
      <c r="D268" s="250"/>
      <c r="E268" s="250"/>
      <c r="F268" s="250"/>
      <c r="G268" s="253">
        <v>0</v>
      </c>
      <c r="H268" s="254">
        <v>0</v>
      </c>
      <c r="I268" s="254">
        <v>0</v>
      </c>
      <c r="J268" s="254">
        <v>0</v>
      </c>
      <c r="K268" s="229"/>
    </row>
    <row r="269" spans="1:13" s="170" customFormat="1" ht="18" customHeight="1">
      <c r="A269" s="214" t="s">
        <v>1788</v>
      </c>
      <c r="B269" s="250">
        <v>0</v>
      </c>
      <c r="C269" s="250">
        <f>SUM(C12,C28,C51,C109,C186,C213,C230)</f>
        <v>26410</v>
      </c>
      <c r="D269" s="250">
        <f t="shared" ref="D269:F269" si="9">SUM(D12,D28,D51,D109,D186,D213,D230)</f>
        <v>0</v>
      </c>
      <c r="E269" s="250">
        <f>SUM(E12,E28,E51,E109,E186,E213,E230)</f>
        <v>51911</v>
      </c>
      <c r="F269" s="250">
        <f t="shared" si="9"/>
        <v>34792</v>
      </c>
      <c r="G269" s="251">
        <f t="shared" si="4"/>
        <v>0</v>
      </c>
      <c r="H269" s="252">
        <f t="shared" si="5"/>
        <v>1.3173797803862173</v>
      </c>
      <c r="I269" s="252">
        <f t="shared" si="6"/>
        <v>0</v>
      </c>
      <c r="J269" s="252">
        <f t="shared" si="7"/>
        <v>0.67022403729460034</v>
      </c>
      <c r="K269" s="229"/>
      <c r="M269" s="187"/>
    </row>
    <row r="270" spans="1:13" s="170" customFormat="1" ht="18" customHeight="1">
      <c r="A270" s="209" t="str">
        <f t="shared" si="8"/>
        <v/>
      </c>
      <c r="B270" s="250">
        <v>0</v>
      </c>
      <c r="C270" s="250"/>
      <c r="D270" s="250"/>
      <c r="E270" s="250"/>
      <c r="F270" s="250"/>
      <c r="G270" s="255">
        <v>0</v>
      </c>
      <c r="H270" s="255">
        <v>0</v>
      </c>
      <c r="I270" s="255">
        <v>0</v>
      </c>
      <c r="J270" s="254">
        <v>0</v>
      </c>
      <c r="K270" s="229"/>
    </row>
    <row r="271" spans="1:13" s="170" customFormat="1" ht="18" customHeight="1">
      <c r="A271" s="209" t="s">
        <v>1789</v>
      </c>
      <c r="B271" s="250">
        <v>0</v>
      </c>
      <c r="C271" s="250"/>
      <c r="D271" s="250"/>
      <c r="E271" s="250"/>
      <c r="F271" s="250"/>
      <c r="G271" s="255">
        <v>0</v>
      </c>
      <c r="H271" s="255">
        <v>0</v>
      </c>
      <c r="I271" s="255">
        <v>0</v>
      </c>
      <c r="J271" s="252">
        <f t="shared" si="7"/>
        <v>0</v>
      </c>
      <c r="K271" s="229"/>
    </row>
    <row r="272" spans="1:13" s="170" customFormat="1" ht="18" customHeight="1">
      <c r="A272" s="209" t="s">
        <v>1790</v>
      </c>
      <c r="B272" s="250">
        <v>0</v>
      </c>
      <c r="C272" s="250"/>
      <c r="D272" s="250"/>
      <c r="E272" s="250">
        <v>1880</v>
      </c>
      <c r="F272" s="250">
        <v>3629</v>
      </c>
      <c r="G272" s="255">
        <v>0</v>
      </c>
      <c r="H272" s="255">
        <v>0</v>
      </c>
      <c r="I272" s="255">
        <v>0</v>
      </c>
      <c r="J272" s="252">
        <f t="shared" si="7"/>
        <v>1.9303191489361702</v>
      </c>
      <c r="K272" s="185">
        <v>2300603</v>
      </c>
    </row>
    <row r="273" spans="1:11" s="170" customFormat="1" ht="18" customHeight="1">
      <c r="A273" s="209" t="s">
        <v>1791</v>
      </c>
      <c r="B273" s="250">
        <v>0</v>
      </c>
      <c r="C273" s="250"/>
      <c r="D273" s="250"/>
      <c r="E273" s="250"/>
      <c r="F273" s="250">
        <v>400</v>
      </c>
      <c r="G273" s="255">
        <v>0</v>
      </c>
      <c r="H273" s="255">
        <v>0</v>
      </c>
      <c r="I273" s="255">
        <v>0</v>
      </c>
      <c r="J273" s="252">
        <f t="shared" si="7"/>
        <v>0</v>
      </c>
      <c r="K273" s="185">
        <v>2300802</v>
      </c>
    </row>
    <row r="274" spans="1:11" s="170" customFormat="1" ht="18" customHeight="1">
      <c r="A274" s="209" t="s">
        <v>1792</v>
      </c>
      <c r="B274" s="250">
        <v>0</v>
      </c>
      <c r="C274" s="250"/>
      <c r="D274" s="250"/>
      <c r="E274" s="250">
        <v>3000</v>
      </c>
      <c r="F274" s="250">
        <v>20000</v>
      </c>
      <c r="G274" s="255">
        <v>0</v>
      </c>
      <c r="H274" s="255">
        <v>0</v>
      </c>
      <c r="I274" s="255">
        <v>0</v>
      </c>
      <c r="J274" s="252">
        <f t="shared" si="7"/>
        <v>6.666666666666667</v>
      </c>
      <c r="K274" s="185">
        <v>231</v>
      </c>
    </row>
    <row r="275" spans="1:11" s="170" customFormat="1" ht="18" customHeight="1">
      <c r="A275" s="209" t="s">
        <v>1793</v>
      </c>
      <c r="B275" s="250">
        <v>0</v>
      </c>
      <c r="C275" s="250"/>
      <c r="D275" s="250"/>
      <c r="E275" s="250"/>
      <c r="F275" s="250"/>
      <c r="G275" s="255">
        <v>0</v>
      </c>
      <c r="H275" s="255">
        <v>0</v>
      </c>
      <c r="I275" s="255">
        <v>0</v>
      </c>
      <c r="J275" s="252">
        <f t="shared" si="7"/>
        <v>0</v>
      </c>
      <c r="K275" s="185">
        <v>23011</v>
      </c>
    </row>
    <row r="276" spans="1:11" s="170" customFormat="1" ht="18" customHeight="1">
      <c r="A276" s="209" t="s">
        <v>1794</v>
      </c>
      <c r="B276" s="250">
        <v>0</v>
      </c>
      <c r="C276" s="250"/>
      <c r="D276" s="250"/>
      <c r="E276" s="250"/>
      <c r="F276" s="250"/>
      <c r="G276" s="255">
        <v>0</v>
      </c>
      <c r="H276" s="255">
        <v>0</v>
      </c>
      <c r="I276" s="255">
        <v>0</v>
      </c>
      <c r="J276" s="252">
        <f t="shared" si="7"/>
        <v>0</v>
      </c>
      <c r="K276" s="229"/>
    </row>
    <row r="277" spans="1:11" s="170" customFormat="1" ht="18" customHeight="1">
      <c r="A277" s="209" t="s">
        <v>1795</v>
      </c>
      <c r="B277" s="250">
        <v>0</v>
      </c>
      <c r="C277" s="250"/>
      <c r="D277" s="250"/>
      <c r="E277" s="250"/>
      <c r="F277" s="250"/>
      <c r="G277" s="255">
        <v>0</v>
      </c>
      <c r="H277" s="255">
        <v>0</v>
      </c>
      <c r="I277" s="255">
        <v>0</v>
      </c>
      <c r="J277" s="252">
        <f t="shared" si="7"/>
        <v>0</v>
      </c>
      <c r="K277" s="229"/>
    </row>
    <row r="278" spans="1:11" s="170" customFormat="1" ht="18" customHeight="1">
      <c r="A278" s="209" t="s">
        <v>1796</v>
      </c>
      <c r="B278" s="250">
        <v>0</v>
      </c>
      <c r="C278" s="250"/>
      <c r="D278" s="250"/>
      <c r="E278" s="250"/>
      <c r="F278" s="250"/>
      <c r="G278" s="255">
        <v>0</v>
      </c>
      <c r="H278" s="255">
        <v>0</v>
      </c>
      <c r="I278" s="255">
        <v>0</v>
      </c>
      <c r="J278" s="252">
        <f t="shared" si="7"/>
        <v>0</v>
      </c>
      <c r="K278" s="229"/>
    </row>
    <row r="279" spans="1:11" s="170" customFormat="1" ht="18" customHeight="1">
      <c r="A279" s="209" t="s">
        <v>1797</v>
      </c>
      <c r="B279" s="250">
        <v>0</v>
      </c>
      <c r="C279" s="250">
        <v>1035</v>
      </c>
      <c r="D279" s="250"/>
      <c r="E279" s="250">
        <v>5508</v>
      </c>
      <c r="F279" s="250">
        <v>6437</v>
      </c>
      <c r="G279" s="255">
        <v>0</v>
      </c>
      <c r="H279" s="255">
        <v>0</v>
      </c>
      <c r="I279" s="255">
        <v>0</v>
      </c>
      <c r="J279" s="252">
        <f t="shared" si="7"/>
        <v>1.1686637618010167</v>
      </c>
      <c r="K279" s="229"/>
    </row>
    <row r="280" spans="1:11" s="170" customFormat="1" ht="18" customHeight="1">
      <c r="A280" s="209" t="str">
        <f t="shared" si="8"/>
        <v/>
      </c>
      <c r="B280" s="250">
        <v>0</v>
      </c>
      <c r="C280" s="250"/>
      <c r="D280" s="250"/>
      <c r="E280" s="250"/>
      <c r="F280" s="250"/>
      <c r="G280" s="255">
        <v>0</v>
      </c>
      <c r="H280" s="255">
        <v>0</v>
      </c>
      <c r="I280" s="255">
        <v>0</v>
      </c>
      <c r="J280" s="252">
        <f t="shared" si="7"/>
        <v>0</v>
      </c>
      <c r="K280" s="229"/>
    </row>
    <row r="281" spans="1:11" s="170" customFormat="1" ht="18" customHeight="1">
      <c r="A281" s="214" t="s">
        <v>1798</v>
      </c>
      <c r="B281" s="250">
        <v>0</v>
      </c>
      <c r="C281" s="250">
        <f>SUM(C269,C271:C279)</f>
        <v>27445</v>
      </c>
      <c r="D281" s="250">
        <f t="shared" ref="D281:F281" si="10">SUM(D269,D271:D279)</f>
        <v>0</v>
      </c>
      <c r="E281" s="250">
        <f t="shared" si="10"/>
        <v>62299</v>
      </c>
      <c r="F281" s="250">
        <f t="shared" si="10"/>
        <v>65258</v>
      </c>
      <c r="G281" s="255">
        <v>0</v>
      </c>
      <c r="H281" s="255">
        <v>0</v>
      </c>
      <c r="I281" s="255">
        <v>0</v>
      </c>
      <c r="J281" s="252">
        <f t="shared" si="7"/>
        <v>1.0474967495465417</v>
      </c>
      <c r="K281" s="229"/>
    </row>
  </sheetData>
  <sheetProtection insertColumns="0" insertRows="0" deleteColumns="0" deleteRows="0" autoFilter="0"/>
  <mergeCells count="1">
    <mergeCell ref="A1:J1"/>
  </mergeCells>
  <phoneticPr fontId="65" type="noConversion"/>
  <pageMargins left="0.74803149606299213" right="0.74803149606299213" top="0.98425196850393704" bottom="0.98425196850393704" header="0.51181102362204722" footer="0.51181102362204722"/>
  <pageSetup paperSize="9" scale="7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showZeros="0" workbookViewId="0">
      <selection activeCell="D15" sqref="D15"/>
    </sheetView>
  </sheetViews>
  <sheetFormatPr defaultColWidth="7.875" defaultRowHeight="21" customHeight="1"/>
  <cols>
    <col min="1" max="1" width="35.625" style="98" customWidth="1"/>
    <col min="2" max="2" width="15.625" style="98" customWidth="1"/>
    <col min="3" max="3" width="15.625" style="98" hidden="1" customWidth="1"/>
    <col min="4" max="4" width="15.625" style="98" customWidth="1"/>
    <col min="5" max="5" width="19" style="98" customWidth="1"/>
    <col min="6" max="6" width="15.625" style="98" customWidth="1"/>
    <col min="7" max="7" width="15.625" style="108" hidden="1" customWidth="1"/>
  </cols>
  <sheetData>
    <row r="1" spans="1:7" s="97" customFormat="1" ht="45" customHeight="1">
      <c r="A1" s="379" t="s">
        <v>1802</v>
      </c>
      <c r="B1" s="379"/>
      <c r="C1" s="379"/>
      <c r="D1" s="379"/>
      <c r="E1" s="379"/>
      <c r="F1" s="379"/>
      <c r="G1" s="109"/>
    </row>
    <row r="2" spans="1:7" s="97" customFormat="1" ht="20.25" customHeight="1">
      <c r="A2" s="120" t="str">
        <f t="shared" ref="A2:E2" si="0">""</f>
        <v/>
      </c>
      <c r="B2" s="375" t="s">
        <v>1803</v>
      </c>
      <c r="C2" s="375"/>
      <c r="D2" s="375"/>
      <c r="E2" s="120" t="str">
        <f t="shared" si="0"/>
        <v/>
      </c>
      <c r="F2" s="121" t="s">
        <v>13</v>
      </c>
      <c r="G2" s="121"/>
    </row>
    <row r="3" spans="1:7" s="97" customFormat="1" ht="30" customHeight="1">
      <c r="A3" s="110" t="s">
        <v>19</v>
      </c>
      <c r="B3" s="111" t="s">
        <v>48</v>
      </c>
      <c r="C3" s="111" t="s">
        <v>15</v>
      </c>
      <c r="D3" s="111" t="s">
        <v>16</v>
      </c>
      <c r="E3" s="111" t="s">
        <v>49</v>
      </c>
      <c r="F3" s="111" t="s">
        <v>130</v>
      </c>
      <c r="G3" s="115" t="s">
        <v>17</v>
      </c>
    </row>
    <row r="4" spans="1:7" s="97" customFormat="1" ht="20.25" customHeight="1">
      <c r="A4" s="113" t="s">
        <v>131</v>
      </c>
      <c r="B4" s="122"/>
      <c r="C4" s="122"/>
      <c r="D4" s="122"/>
      <c r="E4" s="112"/>
      <c r="F4" s="112"/>
      <c r="G4" s="116">
        <v>2300405</v>
      </c>
    </row>
    <row r="5" spans="1:7" s="97" customFormat="1" ht="20.25" customHeight="1">
      <c r="A5" s="113" t="s">
        <v>132</v>
      </c>
      <c r="B5" s="122"/>
      <c r="C5" s="122"/>
      <c r="D5" s="122"/>
      <c r="E5" s="112"/>
      <c r="F5" s="112"/>
      <c r="G5" s="116">
        <v>2300406</v>
      </c>
    </row>
    <row r="6" spans="1:7" s="97" customFormat="1" ht="20.25" customHeight="1">
      <c r="A6" s="113" t="s">
        <v>133</v>
      </c>
      <c r="B6" s="122"/>
      <c r="C6" s="122"/>
      <c r="D6" s="122"/>
      <c r="E6" s="112"/>
      <c r="F6" s="112"/>
      <c r="G6" s="116">
        <v>2300407</v>
      </c>
    </row>
    <row r="7" spans="1:7" s="97" customFormat="1" ht="20.25" customHeight="1">
      <c r="A7" s="113" t="s">
        <v>134</v>
      </c>
      <c r="B7" s="122"/>
      <c r="C7" s="122"/>
      <c r="D7" s="122"/>
      <c r="E7" s="112"/>
      <c r="F7" s="112"/>
      <c r="G7" s="116">
        <v>2300408</v>
      </c>
    </row>
    <row r="8" spans="1:7" s="97" customFormat="1" ht="20.25" customHeight="1">
      <c r="A8" s="113" t="s">
        <v>135</v>
      </c>
      <c r="B8" s="122"/>
      <c r="C8" s="122"/>
      <c r="D8" s="122"/>
      <c r="E8" s="112"/>
      <c r="F8" s="112"/>
      <c r="G8" s="116">
        <v>2300409</v>
      </c>
    </row>
    <row r="9" spans="1:7" s="97" customFormat="1" ht="20.25" customHeight="1">
      <c r="A9" s="113" t="s">
        <v>136</v>
      </c>
      <c r="B9" s="122"/>
      <c r="C9" s="122"/>
      <c r="D9" s="122"/>
      <c r="E9" s="112"/>
      <c r="F9" s="112"/>
      <c r="G9" s="116">
        <v>2300410</v>
      </c>
    </row>
    <row r="10" spans="1:7" s="97" customFormat="1" ht="20.25" customHeight="1">
      <c r="A10" s="113" t="s">
        <v>137</v>
      </c>
      <c r="B10" s="122"/>
      <c r="C10" s="122"/>
      <c r="D10" s="122"/>
      <c r="E10" s="112"/>
      <c r="F10" s="112"/>
      <c r="G10" s="116">
        <v>2300411</v>
      </c>
    </row>
    <row r="11" spans="1:7" s="97" customFormat="1" ht="20.25" customHeight="1">
      <c r="A11" s="113" t="s">
        <v>138</v>
      </c>
      <c r="B11" s="122"/>
      <c r="C11" s="122"/>
      <c r="D11" s="122"/>
      <c r="E11" s="112"/>
      <c r="F11" s="112"/>
      <c r="G11" s="116"/>
    </row>
    <row r="12" spans="1:7" s="97" customFormat="1" ht="20.25" customHeight="1">
      <c r="A12" s="113" t="s">
        <v>139</v>
      </c>
      <c r="B12" s="122"/>
      <c r="C12" s="122"/>
      <c r="D12" s="122"/>
      <c r="E12" s="112"/>
      <c r="F12" s="112"/>
      <c r="G12" s="116">
        <v>2300499</v>
      </c>
    </row>
    <row r="13" spans="1:7" s="97" customFormat="1" ht="20.25" customHeight="1">
      <c r="A13" s="113" t="s">
        <v>140</v>
      </c>
      <c r="B13" s="122"/>
      <c r="C13" s="122"/>
      <c r="D13" s="122"/>
      <c r="E13" s="112"/>
      <c r="F13" s="112"/>
      <c r="G13" s="116"/>
    </row>
    <row r="14" spans="1:7" s="97" customFormat="1" ht="20.25" customHeight="1">
      <c r="A14" s="113" t="s">
        <v>141</v>
      </c>
      <c r="B14" s="122"/>
      <c r="C14" s="122"/>
      <c r="D14" s="122"/>
      <c r="E14" s="112"/>
      <c r="F14" s="112"/>
      <c r="G14" s="116"/>
    </row>
    <row r="15" spans="1:7" s="97" customFormat="1" ht="20.25" customHeight="1">
      <c r="A15" s="113" t="s">
        <v>142</v>
      </c>
      <c r="B15" s="122"/>
      <c r="C15" s="122"/>
      <c r="D15" s="122"/>
      <c r="E15" s="112"/>
      <c r="F15" s="112"/>
      <c r="G15" s="116"/>
    </row>
    <row r="16" spans="1:7" s="118" customFormat="1" ht="20.25" customHeight="1">
      <c r="A16" s="114" t="s">
        <v>129</v>
      </c>
      <c r="B16" s="123"/>
      <c r="C16" s="123"/>
      <c r="D16" s="123"/>
      <c r="E16" s="119"/>
      <c r="F16" s="119"/>
      <c r="G16" s="124"/>
    </row>
  </sheetData>
  <sheetProtection insertColumns="0" insertRows="0" deleteColumns="0" deleteRows="0" autoFilter="0"/>
  <mergeCells count="2">
    <mergeCell ref="A1:F1"/>
    <mergeCell ref="B2:D2"/>
  </mergeCells>
  <phoneticPr fontId="65" type="noConversion"/>
  <printOptions horizontalCentered="1"/>
  <pageMargins left="0.75138888888888899" right="0.75138888888888899" top="1" bottom="1" header="0.5" footer="0.5"/>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showZeros="0" workbookViewId="0">
      <selection activeCell="B15" sqref="B15"/>
    </sheetView>
  </sheetViews>
  <sheetFormatPr defaultColWidth="7.875" defaultRowHeight="14.25" customHeight="1"/>
  <cols>
    <col min="1" max="1" width="45" style="98" customWidth="1"/>
    <col min="2" max="2" width="15.625" style="98" customWidth="1"/>
    <col min="3" max="3" width="15.625" style="98" hidden="1" customWidth="1"/>
    <col min="4" max="4" width="13.375" style="98" hidden="1" customWidth="1"/>
    <col min="5" max="5" width="15.625" style="98" customWidth="1"/>
    <col min="6" max="6" width="14.375" style="98" customWidth="1"/>
    <col min="7" max="7" width="15.625" style="98" hidden="1" customWidth="1"/>
    <col min="8" max="8" width="15.625" style="98" customWidth="1"/>
    <col min="9" max="9" width="15.625" style="108" hidden="1" customWidth="1"/>
  </cols>
  <sheetData>
    <row r="1" spans="1:9" s="97" customFormat="1" ht="45" customHeight="1">
      <c r="A1" s="372" t="s">
        <v>1804</v>
      </c>
      <c r="B1" s="372"/>
      <c r="C1" s="372"/>
      <c r="D1" s="372"/>
      <c r="E1" s="372"/>
      <c r="F1" s="372"/>
      <c r="G1" s="372"/>
      <c r="H1" s="372"/>
      <c r="I1" s="109"/>
    </row>
    <row r="2" spans="1:9" s="97" customFormat="1" ht="20.25" customHeight="1">
      <c r="A2" s="206" t="str">
        <f t="shared" ref="A2:G62" si="0">""</f>
        <v/>
      </c>
      <c r="B2" s="256" t="str">
        <f t="shared" si="0"/>
        <v/>
      </c>
      <c r="C2" s="256" t="str">
        <f t="shared" si="0"/>
        <v/>
      </c>
      <c r="D2" s="256" t="str">
        <f t="shared" si="0"/>
        <v/>
      </c>
      <c r="E2" s="256" t="str">
        <f t="shared" si="0"/>
        <v/>
      </c>
      <c r="F2" s="206" t="str">
        <f t="shared" si="0"/>
        <v/>
      </c>
      <c r="G2" s="206" t="str">
        <f t="shared" si="0"/>
        <v/>
      </c>
      <c r="H2" s="235" t="s">
        <v>1528</v>
      </c>
      <c r="I2" s="100"/>
    </row>
    <row r="3" spans="1:9" s="97" customFormat="1" ht="30" customHeight="1">
      <c r="A3" s="265" t="s">
        <v>1529</v>
      </c>
      <c r="B3" s="266" t="s">
        <v>1530</v>
      </c>
      <c r="C3" s="266" t="s">
        <v>1531</v>
      </c>
      <c r="D3" s="266" t="s">
        <v>1532</v>
      </c>
      <c r="E3" s="266" t="s">
        <v>1533</v>
      </c>
      <c r="F3" s="266" t="s">
        <v>1534</v>
      </c>
      <c r="G3" s="266" t="s">
        <v>1535</v>
      </c>
      <c r="H3" s="267" t="s">
        <v>1536</v>
      </c>
      <c r="I3" s="262" t="s">
        <v>17</v>
      </c>
    </row>
    <row r="4" spans="1:9" s="97" customFormat="1" ht="20.25" customHeight="1">
      <c r="A4" s="268" t="s">
        <v>1805</v>
      </c>
      <c r="B4" s="257">
        <v>2</v>
      </c>
      <c r="C4" s="257"/>
      <c r="D4" s="257">
        <v>3</v>
      </c>
      <c r="E4" s="257">
        <v>3</v>
      </c>
      <c r="F4" s="236">
        <f t="shared" ref="F4" si="1">IF(B4=0,0,E4/B4)</f>
        <v>1.5</v>
      </c>
      <c r="G4" s="236">
        <f t="shared" ref="G4" si="2">IF(C4=0,0,E4/C4)</f>
        <v>0</v>
      </c>
      <c r="H4" s="269">
        <f t="shared" ref="H4" si="3">IF(D4=0,0,E4/D4)</f>
        <v>1</v>
      </c>
      <c r="I4" s="117">
        <v>103</v>
      </c>
    </row>
    <row r="5" spans="1:9" s="97" customFormat="1" ht="20.25" customHeight="1">
      <c r="A5" s="268" t="s">
        <v>1806</v>
      </c>
      <c r="B5" s="257">
        <v>2</v>
      </c>
      <c r="C5" s="257"/>
      <c r="D5" s="257">
        <v>3</v>
      </c>
      <c r="E5" s="257">
        <v>3</v>
      </c>
      <c r="F5" s="236">
        <f t="shared" ref="F5:F64" si="4">IF(B5=0,0,E5/B5)</f>
        <v>1.5</v>
      </c>
      <c r="G5" s="236">
        <f t="shared" ref="G5:G64" si="5">IF(C5=0,0,E5/C5)</f>
        <v>0</v>
      </c>
      <c r="H5" s="269">
        <f t="shared" ref="H5:H64" si="6">IF(D5=0,0,E5/D5)</f>
        <v>1</v>
      </c>
      <c r="I5" s="117">
        <v>10306</v>
      </c>
    </row>
    <row r="6" spans="1:9" s="97" customFormat="1" ht="20.25" customHeight="1">
      <c r="A6" s="268" t="s">
        <v>1807</v>
      </c>
      <c r="B6" s="257">
        <v>2</v>
      </c>
      <c r="C6" s="257"/>
      <c r="D6" s="257">
        <v>3</v>
      </c>
      <c r="E6" s="257">
        <v>3</v>
      </c>
      <c r="F6" s="236">
        <f t="shared" si="4"/>
        <v>1.5</v>
      </c>
      <c r="G6" s="236">
        <f t="shared" si="5"/>
        <v>0</v>
      </c>
      <c r="H6" s="269">
        <f t="shared" si="6"/>
        <v>1</v>
      </c>
      <c r="I6" s="117">
        <v>1030601</v>
      </c>
    </row>
    <row r="7" spans="1:9" s="97" customFormat="1" ht="20.25" customHeight="1">
      <c r="A7" s="268" t="s">
        <v>1808</v>
      </c>
      <c r="B7" s="257">
        <v>0</v>
      </c>
      <c r="C7" s="257"/>
      <c r="D7" s="257">
        <v>0</v>
      </c>
      <c r="E7" s="257">
        <v>0</v>
      </c>
      <c r="F7" s="236">
        <f t="shared" si="4"/>
        <v>0</v>
      </c>
      <c r="G7" s="236">
        <f t="shared" si="5"/>
        <v>0</v>
      </c>
      <c r="H7" s="269">
        <f t="shared" si="6"/>
        <v>0</v>
      </c>
      <c r="I7" s="117">
        <v>103060103</v>
      </c>
    </row>
    <row r="8" spans="1:9" s="97" customFormat="1" ht="20.25" customHeight="1">
      <c r="A8" s="268" t="s">
        <v>1809</v>
      </c>
      <c r="B8" s="257">
        <v>0</v>
      </c>
      <c r="C8" s="257"/>
      <c r="D8" s="257">
        <v>0</v>
      </c>
      <c r="E8" s="257">
        <v>0</v>
      </c>
      <c r="F8" s="236">
        <f t="shared" si="4"/>
        <v>0</v>
      </c>
      <c r="G8" s="236">
        <f t="shared" si="5"/>
        <v>0</v>
      </c>
      <c r="H8" s="269">
        <f t="shared" si="6"/>
        <v>0</v>
      </c>
      <c r="I8" s="117">
        <v>103060104</v>
      </c>
    </row>
    <row r="9" spans="1:9" s="97" customFormat="1" ht="20.25" customHeight="1">
      <c r="A9" s="270" t="s">
        <v>1810</v>
      </c>
      <c r="B9" s="257">
        <v>0</v>
      </c>
      <c r="C9" s="257"/>
      <c r="D9" s="257">
        <v>0</v>
      </c>
      <c r="E9" s="257">
        <v>0</v>
      </c>
      <c r="F9" s="236">
        <f t="shared" si="4"/>
        <v>0</v>
      </c>
      <c r="G9" s="236">
        <f t="shared" si="5"/>
        <v>0</v>
      </c>
      <c r="H9" s="269">
        <f t="shared" si="6"/>
        <v>0</v>
      </c>
      <c r="I9" s="117">
        <v>103060105</v>
      </c>
    </row>
    <row r="10" spans="1:9" s="97" customFormat="1" ht="20.25" customHeight="1">
      <c r="A10" s="270" t="s">
        <v>1811</v>
      </c>
      <c r="B10" s="257">
        <v>0</v>
      </c>
      <c r="C10" s="257"/>
      <c r="D10" s="257">
        <v>0</v>
      </c>
      <c r="E10" s="257">
        <v>0</v>
      </c>
      <c r="F10" s="236">
        <f t="shared" si="4"/>
        <v>0</v>
      </c>
      <c r="G10" s="236">
        <f t="shared" si="5"/>
        <v>0</v>
      </c>
      <c r="H10" s="269">
        <f t="shared" si="6"/>
        <v>0</v>
      </c>
      <c r="I10" s="117">
        <v>103060106</v>
      </c>
    </row>
    <row r="11" spans="1:9" s="97" customFormat="1" ht="20.25" customHeight="1">
      <c r="A11" s="270" t="s">
        <v>1812</v>
      </c>
      <c r="B11" s="257">
        <v>0</v>
      </c>
      <c r="C11" s="257"/>
      <c r="D11" s="257">
        <v>0</v>
      </c>
      <c r="E11" s="257">
        <v>0</v>
      </c>
      <c r="F11" s="236">
        <f t="shared" si="4"/>
        <v>0</v>
      </c>
      <c r="G11" s="236">
        <f t="shared" si="5"/>
        <v>0</v>
      </c>
      <c r="H11" s="269">
        <f t="shared" si="6"/>
        <v>0</v>
      </c>
      <c r="I11" s="117">
        <v>103060107</v>
      </c>
    </row>
    <row r="12" spans="1:9" s="97" customFormat="1" ht="20.25" customHeight="1">
      <c r="A12" s="270" t="s">
        <v>1813</v>
      </c>
      <c r="B12" s="257">
        <v>0</v>
      </c>
      <c r="C12" s="257"/>
      <c r="D12" s="257">
        <v>0</v>
      </c>
      <c r="E12" s="257">
        <v>0</v>
      </c>
      <c r="F12" s="236">
        <f t="shared" si="4"/>
        <v>0</v>
      </c>
      <c r="G12" s="236">
        <f t="shared" si="5"/>
        <v>0</v>
      </c>
      <c r="H12" s="269">
        <f t="shared" si="6"/>
        <v>0</v>
      </c>
      <c r="I12" s="117">
        <v>103060108</v>
      </c>
    </row>
    <row r="13" spans="1:9" s="97" customFormat="1" ht="20.25" customHeight="1">
      <c r="A13" s="270" t="s">
        <v>1814</v>
      </c>
      <c r="B13" s="257">
        <v>0</v>
      </c>
      <c r="C13" s="257"/>
      <c r="D13" s="257">
        <v>0</v>
      </c>
      <c r="E13" s="257">
        <v>0</v>
      </c>
      <c r="F13" s="236">
        <f t="shared" si="4"/>
        <v>0</v>
      </c>
      <c r="G13" s="236">
        <f t="shared" si="5"/>
        <v>0</v>
      </c>
      <c r="H13" s="269">
        <f t="shared" si="6"/>
        <v>0</v>
      </c>
      <c r="I13" s="117">
        <v>103060109</v>
      </c>
    </row>
    <row r="14" spans="1:9" s="97" customFormat="1" ht="20.25" customHeight="1">
      <c r="A14" s="270" t="s">
        <v>1815</v>
      </c>
      <c r="B14" s="257">
        <v>0</v>
      </c>
      <c r="C14" s="257"/>
      <c r="D14" s="257">
        <v>0</v>
      </c>
      <c r="E14" s="257">
        <v>0</v>
      </c>
      <c r="F14" s="236">
        <f t="shared" si="4"/>
        <v>0</v>
      </c>
      <c r="G14" s="236">
        <f t="shared" si="5"/>
        <v>0</v>
      </c>
      <c r="H14" s="269">
        <f t="shared" si="6"/>
        <v>0</v>
      </c>
      <c r="I14" s="117">
        <v>103060112</v>
      </c>
    </row>
    <row r="15" spans="1:9" s="97" customFormat="1" ht="20.25" customHeight="1">
      <c r="A15" s="270" t="s">
        <v>1816</v>
      </c>
      <c r="B15" s="257">
        <v>0</v>
      </c>
      <c r="C15" s="257"/>
      <c r="D15" s="257">
        <v>0</v>
      </c>
      <c r="E15" s="257">
        <v>0</v>
      </c>
      <c r="F15" s="236">
        <f t="shared" si="4"/>
        <v>0</v>
      </c>
      <c r="G15" s="236">
        <f t="shared" si="5"/>
        <v>0</v>
      </c>
      <c r="H15" s="269">
        <f t="shared" si="6"/>
        <v>0</v>
      </c>
      <c r="I15" s="117">
        <v>103060113</v>
      </c>
    </row>
    <row r="16" spans="1:9" s="97" customFormat="1" ht="20.25" customHeight="1">
      <c r="A16" s="270" t="s">
        <v>1817</v>
      </c>
      <c r="B16" s="257">
        <v>0</v>
      </c>
      <c r="C16" s="257"/>
      <c r="D16" s="257">
        <v>0</v>
      </c>
      <c r="E16" s="257">
        <v>0</v>
      </c>
      <c r="F16" s="236">
        <f t="shared" si="4"/>
        <v>0</v>
      </c>
      <c r="G16" s="236">
        <f t="shared" si="5"/>
        <v>0</v>
      </c>
      <c r="H16" s="269">
        <f t="shared" si="6"/>
        <v>0</v>
      </c>
      <c r="I16" s="117">
        <v>103060114</v>
      </c>
    </row>
    <row r="17" spans="1:9" s="97" customFormat="1" ht="20.25" customHeight="1">
      <c r="A17" s="270" t="s">
        <v>1818</v>
      </c>
      <c r="B17" s="257">
        <v>0</v>
      </c>
      <c r="C17" s="257"/>
      <c r="D17" s="257">
        <v>0</v>
      </c>
      <c r="E17" s="257">
        <v>0</v>
      </c>
      <c r="F17" s="236">
        <f t="shared" si="4"/>
        <v>0</v>
      </c>
      <c r="G17" s="236">
        <f t="shared" si="5"/>
        <v>0</v>
      </c>
      <c r="H17" s="269">
        <f t="shared" si="6"/>
        <v>0</v>
      </c>
      <c r="I17" s="117">
        <v>103060115</v>
      </c>
    </row>
    <row r="18" spans="1:9" s="97" customFormat="1" ht="20.25" customHeight="1">
      <c r="A18" s="270" t="s">
        <v>1819</v>
      </c>
      <c r="B18" s="257">
        <v>0</v>
      </c>
      <c r="C18" s="257"/>
      <c r="D18" s="257">
        <v>0</v>
      </c>
      <c r="E18" s="257">
        <v>0</v>
      </c>
      <c r="F18" s="236">
        <f t="shared" si="4"/>
        <v>0</v>
      </c>
      <c r="G18" s="236">
        <f t="shared" si="5"/>
        <v>0</v>
      </c>
      <c r="H18" s="269">
        <f t="shared" si="6"/>
        <v>0</v>
      </c>
      <c r="I18" s="117">
        <v>103060116</v>
      </c>
    </row>
    <row r="19" spans="1:9" s="97" customFormat="1" ht="20.25" customHeight="1">
      <c r="A19" s="270" t="s">
        <v>1820</v>
      </c>
      <c r="B19" s="257">
        <v>0</v>
      </c>
      <c r="C19" s="257"/>
      <c r="D19" s="257">
        <v>0</v>
      </c>
      <c r="E19" s="257">
        <v>0</v>
      </c>
      <c r="F19" s="236">
        <f t="shared" si="4"/>
        <v>0</v>
      </c>
      <c r="G19" s="236">
        <f t="shared" si="5"/>
        <v>0</v>
      </c>
      <c r="H19" s="269">
        <f t="shared" si="6"/>
        <v>0</v>
      </c>
      <c r="I19" s="117">
        <v>103060117</v>
      </c>
    </row>
    <row r="20" spans="1:9" s="97" customFormat="1" ht="20.25" customHeight="1">
      <c r="A20" s="270" t="s">
        <v>1821</v>
      </c>
      <c r="B20" s="257">
        <v>0</v>
      </c>
      <c r="C20" s="257"/>
      <c r="D20" s="257">
        <v>0</v>
      </c>
      <c r="E20" s="257">
        <v>0</v>
      </c>
      <c r="F20" s="236">
        <f t="shared" si="4"/>
        <v>0</v>
      </c>
      <c r="G20" s="236">
        <f t="shared" si="5"/>
        <v>0</v>
      </c>
      <c r="H20" s="269">
        <f t="shared" si="6"/>
        <v>0</v>
      </c>
      <c r="I20" s="117">
        <v>103060118</v>
      </c>
    </row>
    <row r="21" spans="1:9" s="97" customFormat="1" ht="20.25" customHeight="1">
      <c r="A21" s="270" t="s">
        <v>1822</v>
      </c>
      <c r="B21" s="257">
        <v>0</v>
      </c>
      <c r="C21" s="257"/>
      <c r="D21" s="257">
        <v>0</v>
      </c>
      <c r="E21" s="257">
        <v>0</v>
      </c>
      <c r="F21" s="236">
        <f t="shared" si="4"/>
        <v>0</v>
      </c>
      <c r="G21" s="236">
        <f t="shared" si="5"/>
        <v>0</v>
      </c>
      <c r="H21" s="269">
        <f t="shared" si="6"/>
        <v>0</v>
      </c>
      <c r="I21" s="117">
        <v>103060119</v>
      </c>
    </row>
    <row r="22" spans="1:9" s="97" customFormat="1" ht="20.25" customHeight="1">
      <c r="A22" s="270" t="s">
        <v>1823</v>
      </c>
      <c r="B22" s="257">
        <v>0</v>
      </c>
      <c r="C22" s="257"/>
      <c r="D22" s="257">
        <v>0</v>
      </c>
      <c r="E22" s="257">
        <v>0</v>
      </c>
      <c r="F22" s="236">
        <f t="shared" si="4"/>
        <v>0</v>
      </c>
      <c r="G22" s="236">
        <f t="shared" si="5"/>
        <v>0</v>
      </c>
      <c r="H22" s="269">
        <f t="shared" si="6"/>
        <v>0</v>
      </c>
      <c r="I22" s="117">
        <v>103060120</v>
      </c>
    </row>
    <row r="23" spans="1:9" s="97" customFormat="1" ht="20.25" customHeight="1">
      <c r="A23" s="270" t="s">
        <v>1824</v>
      </c>
      <c r="B23" s="257">
        <v>0</v>
      </c>
      <c r="C23" s="257"/>
      <c r="D23" s="257">
        <v>0</v>
      </c>
      <c r="E23" s="257">
        <v>0</v>
      </c>
      <c r="F23" s="236">
        <f t="shared" si="4"/>
        <v>0</v>
      </c>
      <c r="G23" s="236">
        <f t="shared" si="5"/>
        <v>0</v>
      </c>
      <c r="H23" s="269">
        <f t="shared" si="6"/>
        <v>0</v>
      </c>
      <c r="I23" s="117">
        <v>103060121</v>
      </c>
    </row>
    <row r="24" spans="1:9" s="97" customFormat="1" ht="20.25" customHeight="1">
      <c r="A24" s="270" t="s">
        <v>1825</v>
      </c>
      <c r="B24" s="257">
        <v>0</v>
      </c>
      <c r="C24" s="257"/>
      <c r="D24" s="257">
        <v>0</v>
      </c>
      <c r="E24" s="257">
        <v>0</v>
      </c>
      <c r="F24" s="236">
        <f t="shared" si="4"/>
        <v>0</v>
      </c>
      <c r="G24" s="236">
        <f t="shared" si="5"/>
        <v>0</v>
      </c>
      <c r="H24" s="269">
        <f t="shared" si="6"/>
        <v>0</v>
      </c>
      <c r="I24" s="117">
        <v>103060122</v>
      </c>
    </row>
    <row r="25" spans="1:9" s="97" customFormat="1" ht="20.25" customHeight="1">
      <c r="A25" s="270" t="s">
        <v>1826</v>
      </c>
      <c r="B25" s="257">
        <v>0</v>
      </c>
      <c r="C25" s="257"/>
      <c r="D25" s="257">
        <v>0</v>
      </c>
      <c r="E25" s="257">
        <v>0</v>
      </c>
      <c r="F25" s="236">
        <f t="shared" si="4"/>
        <v>0</v>
      </c>
      <c r="G25" s="236">
        <f t="shared" si="5"/>
        <v>0</v>
      </c>
      <c r="H25" s="269">
        <f t="shared" si="6"/>
        <v>0</v>
      </c>
      <c r="I25" s="117">
        <v>103060123</v>
      </c>
    </row>
    <row r="26" spans="1:9" s="97" customFormat="1" ht="20.25" customHeight="1">
      <c r="A26" s="270" t="s">
        <v>1827</v>
      </c>
      <c r="B26" s="257">
        <v>0</v>
      </c>
      <c r="C26" s="257"/>
      <c r="D26" s="257">
        <v>0</v>
      </c>
      <c r="E26" s="257">
        <v>0</v>
      </c>
      <c r="F26" s="236">
        <f t="shared" si="4"/>
        <v>0</v>
      </c>
      <c r="G26" s="236">
        <f t="shared" si="5"/>
        <v>0</v>
      </c>
      <c r="H26" s="269">
        <f t="shared" si="6"/>
        <v>0</v>
      </c>
      <c r="I26" s="117">
        <v>103060124</v>
      </c>
    </row>
    <row r="27" spans="1:9" s="97" customFormat="1" ht="20.25" customHeight="1">
      <c r="A27" s="270" t="s">
        <v>1828</v>
      </c>
      <c r="B27" s="257">
        <v>0</v>
      </c>
      <c r="C27" s="257"/>
      <c r="D27" s="257">
        <v>0</v>
      </c>
      <c r="E27" s="257">
        <v>0</v>
      </c>
      <c r="F27" s="236">
        <f t="shared" si="4"/>
        <v>0</v>
      </c>
      <c r="G27" s="236">
        <f t="shared" si="5"/>
        <v>0</v>
      </c>
      <c r="H27" s="269">
        <f t="shared" si="6"/>
        <v>0</v>
      </c>
      <c r="I27" s="117">
        <v>103060125</v>
      </c>
    </row>
    <row r="28" spans="1:9" s="97" customFormat="1" ht="20.25" customHeight="1">
      <c r="A28" s="270" t="s">
        <v>1829</v>
      </c>
      <c r="B28" s="257">
        <v>0</v>
      </c>
      <c r="C28" s="257"/>
      <c r="D28" s="257">
        <v>0</v>
      </c>
      <c r="E28" s="257">
        <v>0</v>
      </c>
      <c r="F28" s="236">
        <f t="shared" si="4"/>
        <v>0</v>
      </c>
      <c r="G28" s="236">
        <f t="shared" si="5"/>
        <v>0</v>
      </c>
      <c r="H28" s="269">
        <f t="shared" si="6"/>
        <v>0</v>
      </c>
      <c r="I28" s="117">
        <v>103060126</v>
      </c>
    </row>
    <row r="29" spans="1:9" s="97" customFormat="1" ht="20.25" customHeight="1">
      <c r="A29" s="270" t="s">
        <v>1830</v>
      </c>
      <c r="B29" s="257">
        <v>0</v>
      </c>
      <c r="C29" s="257"/>
      <c r="D29" s="257">
        <v>0</v>
      </c>
      <c r="E29" s="257">
        <v>0</v>
      </c>
      <c r="F29" s="236">
        <f t="shared" si="4"/>
        <v>0</v>
      </c>
      <c r="G29" s="236">
        <f t="shared" si="5"/>
        <v>0</v>
      </c>
      <c r="H29" s="269">
        <f t="shared" si="6"/>
        <v>0</v>
      </c>
      <c r="I29" s="117">
        <v>103060127</v>
      </c>
    </row>
    <row r="30" spans="1:9" s="97" customFormat="1" ht="20.25" customHeight="1">
      <c r="A30" s="270" t="s">
        <v>1831</v>
      </c>
      <c r="B30" s="257">
        <v>0</v>
      </c>
      <c r="C30" s="257"/>
      <c r="D30" s="257">
        <v>0</v>
      </c>
      <c r="E30" s="257">
        <v>0</v>
      </c>
      <c r="F30" s="236">
        <f t="shared" si="4"/>
        <v>0</v>
      </c>
      <c r="G30" s="236">
        <f t="shared" si="5"/>
        <v>0</v>
      </c>
      <c r="H30" s="269">
        <f t="shared" si="6"/>
        <v>0</v>
      </c>
      <c r="I30" s="117">
        <v>103060128</v>
      </c>
    </row>
    <row r="31" spans="1:9" s="97" customFormat="1" ht="20.25" customHeight="1">
      <c r="A31" s="270" t="s">
        <v>1832</v>
      </c>
      <c r="B31" s="257">
        <v>0</v>
      </c>
      <c r="C31" s="257"/>
      <c r="D31" s="257">
        <v>0</v>
      </c>
      <c r="E31" s="257">
        <v>0</v>
      </c>
      <c r="F31" s="236">
        <f t="shared" si="4"/>
        <v>0</v>
      </c>
      <c r="G31" s="236">
        <f t="shared" si="5"/>
        <v>0</v>
      </c>
      <c r="H31" s="269">
        <f t="shared" si="6"/>
        <v>0</v>
      </c>
      <c r="I31" s="117">
        <v>103060129</v>
      </c>
    </row>
    <row r="32" spans="1:9" s="97" customFormat="1" ht="20.25" customHeight="1">
      <c r="A32" s="270" t="s">
        <v>1833</v>
      </c>
      <c r="B32" s="257">
        <v>0</v>
      </c>
      <c r="C32" s="257"/>
      <c r="D32" s="257">
        <v>0</v>
      </c>
      <c r="E32" s="257">
        <v>0</v>
      </c>
      <c r="F32" s="236">
        <f t="shared" si="4"/>
        <v>0</v>
      </c>
      <c r="G32" s="236">
        <f t="shared" si="5"/>
        <v>0</v>
      </c>
      <c r="H32" s="269">
        <f t="shared" si="6"/>
        <v>0</v>
      </c>
      <c r="I32" s="117">
        <v>103060130</v>
      </c>
    </row>
    <row r="33" spans="1:9" s="97" customFormat="1" ht="20.25" customHeight="1">
      <c r="A33" s="270" t="s">
        <v>1834</v>
      </c>
      <c r="B33" s="257">
        <v>0</v>
      </c>
      <c r="C33" s="257"/>
      <c r="D33" s="257">
        <v>0</v>
      </c>
      <c r="E33" s="257">
        <v>0</v>
      </c>
      <c r="F33" s="236">
        <f t="shared" si="4"/>
        <v>0</v>
      </c>
      <c r="G33" s="236">
        <f t="shared" si="5"/>
        <v>0</v>
      </c>
      <c r="H33" s="269">
        <f t="shared" si="6"/>
        <v>0</v>
      </c>
      <c r="I33" s="117">
        <v>103060131</v>
      </c>
    </row>
    <row r="34" spans="1:9" s="97" customFormat="1" ht="20.25" customHeight="1">
      <c r="A34" s="270" t="s">
        <v>1835</v>
      </c>
      <c r="B34" s="257">
        <v>0</v>
      </c>
      <c r="C34" s="257"/>
      <c r="D34" s="257">
        <v>0</v>
      </c>
      <c r="E34" s="257">
        <v>0</v>
      </c>
      <c r="F34" s="236">
        <f t="shared" si="4"/>
        <v>0</v>
      </c>
      <c r="G34" s="236">
        <f t="shared" si="5"/>
        <v>0</v>
      </c>
      <c r="H34" s="269">
        <f t="shared" si="6"/>
        <v>0</v>
      </c>
      <c r="I34" s="117">
        <v>103060132</v>
      </c>
    </row>
    <row r="35" spans="1:9" s="97" customFormat="1" ht="20.25" customHeight="1">
      <c r="A35" s="270" t="s">
        <v>1836</v>
      </c>
      <c r="B35" s="257">
        <v>0</v>
      </c>
      <c r="C35" s="257"/>
      <c r="D35" s="257">
        <v>0</v>
      </c>
      <c r="E35" s="257">
        <v>0</v>
      </c>
      <c r="F35" s="236">
        <f t="shared" si="4"/>
        <v>0</v>
      </c>
      <c r="G35" s="236">
        <f t="shared" si="5"/>
        <v>0</v>
      </c>
      <c r="H35" s="269">
        <f t="shared" si="6"/>
        <v>0</v>
      </c>
      <c r="I35" s="117">
        <v>103060133</v>
      </c>
    </row>
    <row r="36" spans="1:9" s="97" customFormat="1" ht="20.25" customHeight="1">
      <c r="A36" s="270" t="s">
        <v>1837</v>
      </c>
      <c r="B36" s="257">
        <v>0</v>
      </c>
      <c r="C36" s="257"/>
      <c r="D36" s="257">
        <v>0</v>
      </c>
      <c r="E36" s="257">
        <v>0</v>
      </c>
      <c r="F36" s="236">
        <f t="shared" si="4"/>
        <v>0</v>
      </c>
      <c r="G36" s="236">
        <f t="shared" si="5"/>
        <v>0</v>
      </c>
      <c r="H36" s="269">
        <f t="shared" si="6"/>
        <v>0</v>
      </c>
      <c r="I36" s="117">
        <v>103060134</v>
      </c>
    </row>
    <row r="37" spans="1:9" s="97" customFormat="1" ht="20.25" customHeight="1">
      <c r="A37" s="270" t="s">
        <v>1838</v>
      </c>
      <c r="B37" s="257">
        <v>0</v>
      </c>
      <c r="C37" s="257"/>
      <c r="D37" s="257">
        <v>0</v>
      </c>
      <c r="E37" s="257">
        <v>0</v>
      </c>
      <c r="F37" s="236">
        <f t="shared" si="4"/>
        <v>0</v>
      </c>
      <c r="G37" s="236">
        <f t="shared" si="5"/>
        <v>0</v>
      </c>
      <c r="H37" s="269">
        <f t="shared" si="6"/>
        <v>0</v>
      </c>
      <c r="I37" s="117">
        <v>103060198</v>
      </c>
    </row>
    <row r="38" spans="1:9" s="97" customFormat="1" ht="20.25" customHeight="1">
      <c r="A38" s="270" t="s">
        <v>1839</v>
      </c>
      <c r="B38" s="257">
        <v>0</v>
      </c>
      <c r="C38" s="257"/>
      <c r="D38" s="257">
        <v>0</v>
      </c>
      <c r="E38" s="257">
        <v>0</v>
      </c>
      <c r="F38" s="236">
        <f t="shared" si="4"/>
        <v>0</v>
      </c>
      <c r="G38" s="236">
        <f t="shared" si="5"/>
        <v>0</v>
      </c>
      <c r="H38" s="269">
        <f t="shared" si="6"/>
        <v>0</v>
      </c>
      <c r="I38" s="117">
        <v>1030602</v>
      </c>
    </row>
    <row r="39" spans="1:9" s="97" customFormat="1" ht="20.25" customHeight="1">
      <c r="A39" s="270" t="s">
        <v>1840</v>
      </c>
      <c r="B39" s="257">
        <v>0</v>
      </c>
      <c r="C39" s="257"/>
      <c r="D39" s="257">
        <v>0</v>
      </c>
      <c r="E39" s="257">
        <v>0</v>
      </c>
      <c r="F39" s="236">
        <f t="shared" si="4"/>
        <v>0</v>
      </c>
      <c r="G39" s="236">
        <f t="shared" si="5"/>
        <v>0</v>
      </c>
      <c r="H39" s="269">
        <f t="shared" si="6"/>
        <v>0</v>
      </c>
      <c r="I39" s="117">
        <v>103060202</v>
      </c>
    </row>
    <row r="40" spans="1:9" s="97" customFormat="1" ht="20.25" customHeight="1">
      <c r="A40" s="270" t="s">
        <v>1841</v>
      </c>
      <c r="B40" s="257">
        <v>0</v>
      </c>
      <c r="C40" s="257"/>
      <c r="D40" s="257">
        <v>0</v>
      </c>
      <c r="E40" s="257">
        <v>0</v>
      </c>
      <c r="F40" s="236">
        <f t="shared" si="4"/>
        <v>0</v>
      </c>
      <c r="G40" s="236">
        <f t="shared" si="5"/>
        <v>0</v>
      </c>
      <c r="H40" s="269">
        <f t="shared" si="6"/>
        <v>0</v>
      </c>
      <c r="I40" s="117">
        <v>103060203</v>
      </c>
    </row>
    <row r="41" spans="1:9" s="97" customFormat="1" ht="20.25" customHeight="1">
      <c r="A41" s="270" t="s">
        <v>1842</v>
      </c>
      <c r="B41" s="257">
        <v>0</v>
      </c>
      <c r="C41" s="257"/>
      <c r="D41" s="257">
        <v>0</v>
      </c>
      <c r="E41" s="257">
        <v>0</v>
      </c>
      <c r="F41" s="236">
        <f t="shared" si="4"/>
        <v>0</v>
      </c>
      <c r="G41" s="236">
        <f t="shared" si="5"/>
        <v>0</v>
      </c>
      <c r="H41" s="269">
        <f t="shared" si="6"/>
        <v>0</v>
      </c>
      <c r="I41" s="117">
        <v>103060204</v>
      </c>
    </row>
    <row r="42" spans="1:9" s="97" customFormat="1" ht="20.25" customHeight="1">
      <c r="A42" s="270" t="s">
        <v>1843</v>
      </c>
      <c r="B42" s="257">
        <v>0</v>
      </c>
      <c r="C42" s="257"/>
      <c r="D42" s="257">
        <v>0</v>
      </c>
      <c r="E42" s="257">
        <v>0</v>
      </c>
      <c r="F42" s="236">
        <f t="shared" si="4"/>
        <v>0</v>
      </c>
      <c r="G42" s="236">
        <f t="shared" si="5"/>
        <v>0</v>
      </c>
      <c r="H42" s="269">
        <f t="shared" si="6"/>
        <v>0</v>
      </c>
      <c r="I42" s="117">
        <v>103060298</v>
      </c>
    </row>
    <row r="43" spans="1:9" s="97" customFormat="1" ht="20.25" customHeight="1">
      <c r="A43" s="270" t="s">
        <v>1844</v>
      </c>
      <c r="B43" s="257">
        <v>0</v>
      </c>
      <c r="C43" s="257"/>
      <c r="D43" s="257">
        <v>0</v>
      </c>
      <c r="E43" s="257">
        <v>0</v>
      </c>
      <c r="F43" s="236">
        <f t="shared" si="4"/>
        <v>0</v>
      </c>
      <c r="G43" s="236">
        <f t="shared" si="5"/>
        <v>0</v>
      </c>
      <c r="H43" s="269">
        <f t="shared" si="6"/>
        <v>0</v>
      </c>
      <c r="I43" s="117">
        <v>1030603</v>
      </c>
    </row>
    <row r="44" spans="1:9" s="97" customFormat="1" ht="20.25" customHeight="1">
      <c r="A44" s="270" t="s">
        <v>1845</v>
      </c>
      <c r="B44" s="257">
        <v>0</v>
      </c>
      <c r="C44" s="257"/>
      <c r="D44" s="257">
        <v>0</v>
      </c>
      <c r="E44" s="257">
        <v>0</v>
      </c>
      <c r="F44" s="236">
        <f t="shared" si="4"/>
        <v>0</v>
      </c>
      <c r="G44" s="236">
        <f t="shared" si="5"/>
        <v>0</v>
      </c>
      <c r="H44" s="269">
        <f t="shared" si="6"/>
        <v>0</v>
      </c>
      <c r="I44" s="117">
        <v>103060301</v>
      </c>
    </row>
    <row r="45" spans="1:9" s="97" customFormat="1" ht="20.25" customHeight="1">
      <c r="A45" s="270" t="s">
        <v>1846</v>
      </c>
      <c r="B45" s="257">
        <v>0</v>
      </c>
      <c r="C45" s="257"/>
      <c r="D45" s="257">
        <v>0</v>
      </c>
      <c r="E45" s="257">
        <v>0</v>
      </c>
      <c r="F45" s="236">
        <f t="shared" si="4"/>
        <v>0</v>
      </c>
      <c r="G45" s="236">
        <f t="shared" si="5"/>
        <v>0</v>
      </c>
      <c r="H45" s="269">
        <f t="shared" si="6"/>
        <v>0</v>
      </c>
      <c r="I45" s="117">
        <v>103060304</v>
      </c>
    </row>
    <row r="46" spans="1:9" s="97" customFormat="1" ht="20.25" customHeight="1">
      <c r="A46" s="270" t="s">
        <v>1847</v>
      </c>
      <c r="B46" s="257">
        <v>0</v>
      </c>
      <c r="C46" s="257"/>
      <c r="D46" s="257">
        <v>0</v>
      </c>
      <c r="E46" s="257">
        <v>0</v>
      </c>
      <c r="F46" s="236">
        <f t="shared" si="4"/>
        <v>0</v>
      </c>
      <c r="G46" s="236">
        <f t="shared" si="5"/>
        <v>0</v>
      </c>
      <c r="H46" s="269">
        <f t="shared" si="6"/>
        <v>0</v>
      </c>
      <c r="I46" s="117">
        <v>103060305</v>
      </c>
    </row>
    <row r="47" spans="1:9" s="97" customFormat="1" ht="20.25" customHeight="1">
      <c r="A47" s="270" t="s">
        <v>1848</v>
      </c>
      <c r="B47" s="257">
        <v>0</v>
      </c>
      <c r="C47" s="257"/>
      <c r="D47" s="257">
        <v>0</v>
      </c>
      <c r="E47" s="257">
        <v>0</v>
      </c>
      <c r="F47" s="236">
        <f t="shared" si="4"/>
        <v>0</v>
      </c>
      <c r="G47" s="236">
        <f t="shared" si="5"/>
        <v>0</v>
      </c>
      <c r="H47" s="269">
        <f t="shared" si="6"/>
        <v>0</v>
      </c>
      <c r="I47" s="117">
        <v>103060307</v>
      </c>
    </row>
    <row r="48" spans="1:9" s="97" customFormat="1" ht="20.25" customHeight="1">
      <c r="A48" s="270" t="s">
        <v>1849</v>
      </c>
      <c r="B48" s="257">
        <v>0</v>
      </c>
      <c r="C48" s="257"/>
      <c r="D48" s="257">
        <v>0</v>
      </c>
      <c r="E48" s="257">
        <v>0</v>
      </c>
      <c r="F48" s="236">
        <f t="shared" si="4"/>
        <v>0</v>
      </c>
      <c r="G48" s="236">
        <f t="shared" si="5"/>
        <v>0</v>
      </c>
      <c r="H48" s="269">
        <f t="shared" si="6"/>
        <v>0</v>
      </c>
      <c r="I48" s="117">
        <v>103060398</v>
      </c>
    </row>
    <row r="49" spans="1:10" s="97" customFormat="1" ht="20.25" customHeight="1">
      <c r="A49" s="270" t="s">
        <v>1850</v>
      </c>
      <c r="B49" s="257">
        <v>0</v>
      </c>
      <c r="C49" s="257"/>
      <c r="D49" s="257">
        <v>0</v>
      </c>
      <c r="E49" s="257">
        <v>0</v>
      </c>
      <c r="F49" s="236">
        <f t="shared" si="4"/>
        <v>0</v>
      </c>
      <c r="G49" s="236">
        <f t="shared" si="5"/>
        <v>0</v>
      </c>
      <c r="H49" s="269">
        <f t="shared" si="6"/>
        <v>0</v>
      </c>
      <c r="I49" s="117">
        <v>1030604</v>
      </c>
    </row>
    <row r="50" spans="1:10" s="97" customFormat="1" ht="20.25" customHeight="1">
      <c r="A50" s="270" t="s">
        <v>1851</v>
      </c>
      <c r="B50" s="257">
        <v>0</v>
      </c>
      <c r="C50" s="257"/>
      <c r="D50" s="257">
        <v>0</v>
      </c>
      <c r="E50" s="257">
        <v>0</v>
      </c>
      <c r="F50" s="236">
        <f t="shared" si="4"/>
        <v>0</v>
      </c>
      <c r="G50" s="236">
        <f t="shared" si="5"/>
        <v>0</v>
      </c>
      <c r="H50" s="269">
        <f t="shared" si="6"/>
        <v>0</v>
      </c>
      <c r="I50" s="117">
        <v>103060401</v>
      </c>
    </row>
    <row r="51" spans="1:10" s="97" customFormat="1" ht="20.25" customHeight="1">
      <c r="A51" s="270" t="s">
        <v>1852</v>
      </c>
      <c r="B51" s="257">
        <v>0</v>
      </c>
      <c r="C51" s="257"/>
      <c r="D51" s="257">
        <v>0</v>
      </c>
      <c r="E51" s="257">
        <v>0</v>
      </c>
      <c r="F51" s="236">
        <f t="shared" si="4"/>
        <v>0</v>
      </c>
      <c r="G51" s="236">
        <f t="shared" si="5"/>
        <v>0</v>
      </c>
      <c r="H51" s="269">
        <f t="shared" si="6"/>
        <v>0</v>
      </c>
      <c r="I51" s="117">
        <v>103060402</v>
      </c>
    </row>
    <row r="52" spans="1:10" s="97" customFormat="1" ht="20.25" customHeight="1">
      <c r="A52" s="270" t="s">
        <v>1853</v>
      </c>
      <c r="B52" s="257">
        <v>0</v>
      </c>
      <c r="C52" s="257"/>
      <c r="D52" s="257">
        <v>0</v>
      </c>
      <c r="E52" s="257">
        <v>0</v>
      </c>
      <c r="F52" s="236">
        <f t="shared" si="4"/>
        <v>0</v>
      </c>
      <c r="G52" s="236">
        <f t="shared" si="5"/>
        <v>0</v>
      </c>
      <c r="H52" s="269">
        <f t="shared" si="6"/>
        <v>0</v>
      </c>
      <c r="I52" s="117">
        <v>103060498</v>
      </c>
    </row>
    <row r="53" spans="1:10" s="97" customFormat="1" ht="20.25" customHeight="1">
      <c r="A53" s="270" t="s">
        <v>1854</v>
      </c>
      <c r="B53" s="257">
        <v>0</v>
      </c>
      <c r="C53" s="257"/>
      <c r="D53" s="257">
        <v>0</v>
      </c>
      <c r="E53" s="257">
        <v>0</v>
      </c>
      <c r="F53" s="236">
        <f t="shared" si="4"/>
        <v>0</v>
      </c>
      <c r="G53" s="236">
        <f t="shared" si="5"/>
        <v>0</v>
      </c>
      <c r="H53" s="269">
        <f t="shared" si="6"/>
        <v>0</v>
      </c>
      <c r="I53" s="117">
        <v>1030698</v>
      </c>
    </row>
    <row r="54" spans="1:10" s="97" customFormat="1" ht="20.25" customHeight="1">
      <c r="A54" s="268" t="str">
        <f t="shared" si="0"/>
        <v/>
      </c>
      <c r="B54" s="257">
        <v>2</v>
      </c>
      <c r="C54" s="257"/>
      <c r="D54" s="257">
        <v>3</v>
      </c>
      <c r="E54" s="257">
        <v>3</v>
      </c>
      <c r="F54" s="236">
        <f t="shared" si="4"/>
        <v>1.5</v>
      </c>
      <c r="G54" s="236">
        <f t="shared" si="5"/>
        <v>0</v>
      </c>
      <c r="H54" s="269">
        <f t="shared" si="6"/>
        <v>1</v>
      </c>
      <c r="I54" s="263"/>
    </row>
    <row r="55" spans="1:10" s="97" customFormat="1" ht="20.25" customHeight="1">
      <c r="A55" s="268" t="s">
        <v>1855</v>
      </c>
      <c r="B55" s="258"/>
      <c r="C55" s="258"/>
      <c r="D55" s="258"/>
      <c r="E55" s="258"/>
      <c r="F55" s="236">
        <f t="shared" si="4"/>
        <v>0</v>
      </c>
      <c r="G55" s="236">
        <f t="shared" si="5"/>
        <v>0</v>
      </c>
      <c r="H55" s="269">
        <f t="shared" si="6"/>
        <v>0</v>
      </c>
      <c r="I55" s="263"/>
    </row>
    <row r="56" spans="1:10" s="97" customFormat="1" ht="20.25" customHeight="1">
      <c r="A56" s="270" t="s">
        <v>1856</v>
      </c>
      <c r="B56" s="257"/>
      <c r="C56" s="257"/>
      <c r="D56" s="257">
        <v>8</v>
      </c>
      <c r="E56" s="257">
        <v>7</v>
      </c>
      <c r="F56" s="236">
        <f>IF(B56=0,0,E56/B56)</f>
        <v>0</v>
      </c>
      <c r="G56" s="236">
        <f t="shared" si="5"/>
        <v>0</v>
      </c>
      <c r="H56" s="269">
        <f t="shared" si="6"/>
        <v>0.875</v>
      </c>
      <c r="I56" s="117">
        <v>1100501</v>
      </c>
    </row>
    <row r="57" spans="1:10" s="97" customFormat="1" ht="20.25" customHeight="1">
      <c r="A57" s="270" t="s">
        <v>1857</v>
      </c>
      <c r="B57" s="257"/>
      <c r="C57" s="257"/>
      <c r="D57" s="257"/>
      <c r="E57" s="257"/>
      <c r="F57" s="236">
        <f t="shared" si="4"/>
        <v>0</v>
      </c>
      <c r="G57" s="236">
        <f t="shared" si="5"/>
        <v>0</v>
      </c>
      <c r="H57" s="269">
        <f t="shared" si="6"/>
        <v>0</v>
      </c>
      <c r="I57" s="117">
        <v>1100604</v>
      </c>
    </row>
    <row r="58" spans="1:10" s="97" customFormat="1" ht="20.25" customHeight="1">
      <c r="A58" s="270" t="s">
        <v>1858</v>
      </c>
      <c r="B58" s="257"/>
      <c r="C58" s="257"/>
      <c r="D58" s="257"/>
      <c r="E58" s="257"/>
      <c r="F58" s="236">
        <f t="shared" si="4"/>
        <v>0</v>
      </c>
      <c r="G58" s="236">
        <f t="shared" si="5"/>
        <v>0</v>
      </c>
      <c r="H58" s="269">
        <f t="shared" si="6"/>
        <v>0</v>
      </c>
      <c r="I58" s="117">
        <v>1100804</v>
      </c>
    </row>
    <row r="59" spans="1:10" s="97" customFormat="1" ht="20.25" customHeight="1">
      <c r="A59" s="270" t="s">
        <v>1859</v>
      </c>
      <c r="B59" s="257"/>
      <c r="C59" s="257"/>
      <c r="D59" s="257"/>
      <c r="E59" s="257"/>
      <c r="F59" s="236">
        <f t="shared" si="4"/>
        <v>0</v>
      </c>
      <c r="G59" s="236">
        <f t="shared" si="5"/>
        <v>0</v>
      </c>
      <c r="H59" s="269">
        <f t="shared" si="6"/>
        <v>0</v>
      </c>
      <c r="I59" s="263"/>
    </row>
    <row r="60" spans="1:10" s="97" customFormat="1" ht="20.25" customHeight="1">
      <c r="A60" s="270" t="s">
        <v>1860</v>
      </c>
      <c r="B60" s="257"/>
      <c r="C60" s="257"/>
      <c r="D60" s="257"/>
      <c r="E60" s="257"/>
      <c r="F60" s="236">
        <f t="shared" si="4"/>
        <v>0</v>
      </c>
      <c r="G60" s="236">
        <f t="shared" si="5"/>
        <v>0</v>
      </c>
      <c r="H60" s="269">
        <f t="shared" si="6"/>
        <v>0</v>
      </c>
      <c r="I60" s="263"/>
    </row>
    <row r="61" spans="1:10" s="97" customFormat="1" ht="20.25" customHeight="1">
      <c r="A61" s="270" t="str">
        <f t="shared" si="0"/>
        <v/>
      </c>
      <c r="B61" s="257"/>
      <c r="C61" s="257"/>
      <c r="D61" s="257"/>
      <c r="E61" s="257"/>
      <c r="F61" s="236">
        <f t="shared" si="4"/>
        <v>0</v>
      </c>
      <c r="G61" s="236">
        <f t="shared" si="5"/>
        <v>0</v>
      </c>
      <c r="H61" s="269">
        <f t="shared" si="6"/>
        <v>0</v>
      </c>
      <c r="I61" s="263"/>
    </row>
    <row r="62" spans="1:10" s="97" customFormat="1" ht="20.25" customHeight="1">
      <c r="A62" s="270" t="str">
        <f t="shared" si="0"/>
        <v/>
      </c>
      <c r="B62" s="257"/>
      <c r="C62" s="257"/>
      <c r="D62" s="257"/>
      <c r="E62" s="257"/>
      <c r="F62" s="236">
        <f t="shared" si="4"/>
        <v>0</v>
      </c>
      <c r="G62" s="236">
        <f t="shared" si="5"/>
        <v>0</v>
      </c>
      <c r="H62" s="269">
        <f t="shared" si="6"/>
        <v>0</v>
      </c>
      <c r="I62" s="263"/>
    </row>
    <row r="63" spans="1:10" s="118" customFormat="1" ht="20.25" customHeight="1">
      <c r="A63" s="271" t="s">
        <v>1861</v>
      </c>
      <c r="B63" s="272">
        <f>B54+SUM(B55:B62)</f>
        <v>2</v>
      </c>
      <c r="C63" s="272">
        <f t="shared" ref="C63:E63" si="7">C54+SUM(C55:C62)</f>
        <v>0</v>
      </c>
      <c r="D63" s="272">
        <f t="shared" si="7"/>
        <v>11</v>
      </c>
      <c r="E63" s="272">
        <f t="shared" si="7"/>
        <v>10</v>
      </c>
      <c r="F63" s="273">
        <f t="shared" si="4"/>
        <v>5</v>
      </c>
      <c r="G63" s="273">
        <f t="shared" si="5"/>
        <v>0</v>
      </c>
      <c r="H63" s="274">
        <f t="shared" si="6"/>
        <v>0.90909090909090906</v>
      </c>
      <c r="I63" s="264"/>
    </row>
    <row r="64" spans="1:10" ht="14.25" customHeight="1">
      <c r="F64" s="259">
        <f t="shared" si="4"/>
        <v>0</v>
      </c>
      <c r="G64" s="259">
        <f t="shared" si="5"/>
        <v>0</v>
      </c>
      <c r="H64" s="259">
        <f t="shared" si="6"/>
        <v>0</v>
      </c>
      <c r="I64" s="260"/>
      <c r="J64" s="261"/>
    </row>
  </sheetData>
  <sheetProtection insertColumns="0" insertRows="0" deleteColumns="0" deleteRows="0" autoFilter="0"/>
  <mergeCells count="1">
    <mergeCell ref="A1:H1"/>
  </mergeCells>
  <phoneticPr fontId="65" type="noConversion"/>
  <printOptions horizontalCentered="1"/>
  <pageMargins left="0.39370078740157483" right="0.39370078740157483" top="0.98425196850393704" bottom="0.98425196850393704" header="0.51181102362204722" footer="0.51181102362204722"/>
  <pageSetup paperSize="9" scale="8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showZeros="0" workbookViewId="0">
      <pane xSplit="1" ySplit="3" topLeftCell="B4" activePane="bottomRight" state="frozen"/>
      <selection pane="topRight" activeCell="B1" sqref="B1"/>
      <selection pane="bottomLeft" activeCell="A4" sqref="A4"/>
      <selection pane="bottomRight" activeCell="E16" sqref="E16"/>
    </sheetView>
  </sheetViews>
  <sheetFormatPr defaultColWidth="7.875" defaultRowHeight="14.25" customHeight="1"/>
  <cols>
    <col min="1" max="1" width="38.25" style="98" customWidth="1"/>
    <col min="2" max="2" width="15.625" style="98" customWidth="1"/>
    <col min="3" max="3" width="15.625" style="98" hidden="1" customWidth="1"/>
    <col min="4" max="4" width="15.5" style="98" customWidth="1"/>
    <col min="5" max="6" width="15.625" style="98" customWidth="1"/>
    <col min="7" max="7" width="15.625" style="98" hidden="1" customWidth="1"/>
    <col min="8" max="8" width="15.625" style="98" customWidth="1"/>
    <col min="9" max="9" width="15.625" style="108" hidden="1" customWidth="1"/>
  </cols>
  <sheetData>
    <row r="1" spans="1:9" s="97" customFormat="1" ht="45" customHeight="1">
      <c r="A1" s="374" t="s">
        <v>1862</v>
      </c>
      <c r="B1" s="374"/>
      <c r="C1" s="374"/>
      <c r="D1" s="374"/>
      <c r="E1" s="374"/>
      <c r="F1" s="374"/>
      <c r="G1" s="374"/>
      <c r="H1" s="374"/>
      <c r="I1" s="93"/>
    </row>
    <row r="2" spans="1:9" s="275" customFormat="1" ht="20.25" customHeight="1">
      <c r="A2" s="256" t="str">
        <f t="shared" ref="A2:G40" si="0">""</f>
        <v/>
      </c>
      <c r="B2" s="256" t="str">
        <f t="shared" si="0"/>
        <v/>
      </c>
      <c r="C2" s="256" t="str">
        <f t="shared" si="0"/>
        <v/>
      </c>
      <c r="D2" s="256" t="str">
        <f t="shared" si="0"/>
        <v/>
      </c>
      <c r="E2" s="256" t="str">
        <f t="shared" si="0"/>
        <v/>
      </c>
      <c r="F2" s="256" t="str">
        <f t="shared" si="0"/>
        <v/>
      </c>
      <c r="G2" s="207" t="str">
        <f t="shared" si="0"/>
        <v/>
      </c>
      <c r="H2" s="235" t="s">
        <v>1528</v>
      </c>
      <c r="I2" s="235"/>
    </row>
    <row r="3" spans="1:9" s="275" customFormat="1" ht="30" customHeight="1">
      <c r="A3" s="276" t="s">
        <v>1863</v>
      </c>
      <c r="B3" s="277" t="s">
        <v>1864</v>
      </c>
      <c r="C3" s="277" t="s">
        <v>1865</v>
      </c>
      <c r="D3" s="277" t="s">
        <v>1866</v>
      </c>
      <c r="E3" s="277" t="s">
        <v>1867</v>
      </c>
      <c r="F3" s="277" t="s">
        <v>1868</v>
      </c>
      <c r="G3" s="277" t="s">
        <v>1869</v>
      </c>
      <c r="H3" s="277" t="s">
        <v>1870</v>
      </c>
      <c r="I3" s="278" t="s">
        <v>1871</v>
      </c>
    </row>
    <row r="4" spans="1:9" s="275" customFormat="1" ht="20.25" customHeight="1">
      <c r="A4" s="279" t="s">
        <v>1872</v>
      </c>
      <c r="B4" s="257">
        <v>0</v>
      </c>
      <c r="C4" s="257"/>
      <c r="D4" s="257">
        <v>0</v>
      </c>
      <c r="E4" s="257">
        <v>0</v>
      </c>
      <c r="F4" s="236">
        <f t="shared" ref="F4:F31" si="1">IF(B4=0,0,E4/B4)</f>
        <v>0</v>
      </c>
      <c r="G4" s="236">
        <f t="shared" ref="G4:G31" si="2">IF(C4=0,0,E4/C4)</f>
        <v>0</v>
      </c>
      <c r="H4" s="236">
        <f t="shared" ref="H4:H41" si="3">IF(D4=0,0,E4/D4)</f>
        <v>0</v>
      </c>
      <c r="I4" s="220">
        <v>208</v>
      </c>
    </row>
    <row r="5" spans="1:9" s="275" customFormat="1" ht="20.25" customHeight="1">
      <c r="A5" s="279" t="s">
        <v>1873</v>
      </c>
      <c r="B5" s="257">
        <v>0</v>
      </c>
      <c r="C5" s="257"/>
      <c r="D5" s="257">
        <v>0</v>
      </c>
      <c r="E5" s="257">
        <v>0</v>
      </c>
      <c r="F5" s="236">
        <f t="shared" si="1"/>
        <v>0</v>
      </c>
      <c r="G5" s="236">
        <f t="shared" si="2"/>
        <v>0</v>
      </c>
      <c r="H5" s="236">
        <f t="shared" si="3"/>
        <v>0</v>
      </c>
      <c r="I5" s="220">
        <v>20804</v>
      </c>
    </row>
    <row r="6" spans="1:9" s="275" customFormat="1" ht="20.25" customHeight="1">
      <c r="A6" s="279" t="s">
        <v>1874</v>
      </c>
      <c r="B6" s="257">
        <v>0</v>
      </c>
      <c r="C6" s="257"/>
      <c r="D6" s="257">
        <v>0</v>
      </c>
      <c r="E6" s="257">
        <v>0</v>
      </c>
      <c r="F6" s="236">
        <f t="shared" si="1"/>
        <v>0</v>
      </c>
      <c r="G6" s="236">
        <f t="shared" si="2"/>
        <v>0</v>
      </c>
      <c r="H6" s="236">
        <f t="shared" si="3"/>
        <v>0</v>
      </c>
      <c r="I6" s="220">
        <v>2080451</v>
      </c>
    </row>
    <row r="7" spans="1:9" s="275" customFormat="1" ht="20.25" customHeight="1">
      <c r="A7" s="279" t="s">
        <v>1875</v>
      </c>
      <c r="B7" s="257">
        <v>7</v>
      </c>
      <c r="C7" s="257"/>
      <c r="D7" s="257">
        <v>8</v>
      </c>
      <c r="E7" s="257">
        <v>7</v>
      </c>
      <c r="F7" s="236">
        <f t="shared" si="1"/>
        <v>1</v>
      </c>
      <c r="G7" s="236">
        <f t="shared" si="2"/>
        <v>0</v>
      </c>
      <c r="H7" s="236">
        <f t="shared" si="3"/>
        <v>0.875</v>
      </c>
      <c r="I7" s="220">
        <v>223</v>
      </c>
    </row>
    <row r="8" spans="1:9" s="275" customFormat="1" ht="20.25" customHeight="1">
      <c r="A8" s="279" t="s">
        <v>1876</v>
      </c>
      <c r="B8" s="257">
        <v>7</v>
      </c>
      <c r="C8" s="257"/>
      <c r="D8" s="257">
        <v>8</v>
      </c>
      <c r="E8" s="257">
        <v>7</v>
      </c>
      <c r="F8" s="236">
        <f t="shared" si="1"/>
        <v>1</v>
      </c>
      <c r="G8" s="236">
        <f t="shared" si="2"/>
        <v>0</v>
      </c>
      <c r="H8" s="236">
        <f t="shared" si="3"/>
        <v>0.875</v>
      </c>
      <c r="I8" s="280">
        <v>22301</v>
      </c>
    </row>
    <row r="9" spans="1:9" s="275" customFormat="1" ht="20.25" customHeight="1">
      <c r="A9" s="279" t="s">
        <v>1877</v>
      </c>
      <c r="B9" s="257">
        <v>0</v>
      </c>
      <c r="C9" s="257"/>
      <c r="D9" s="257">
        <v>0</v>
      </c>
      <c r="E9" s="257">
        <v>0</v>
      </c>
      <c r="F9" s="236">
        <f t="shared" si="1"/>
        <v>0</v>
      </c>
      <c r="G9" s="236">
        <f t="shared" si="2"/>
        <v>0</v>
      </c>
      <c r="H9" s="236">
        <f t="shared" si="3"/>
        <v>0</v>
      </c>
      <c r="I9" s="220">
        <v>2230101</v>
      </c>
    </row>
    <row r="10" spans="1:9" s="275" customFormat="1" ht="20.25" customHeight="1">
      <c r="A10" s="279" t="s">
        <v>1878</v>
      </c>
      <c r="B10" s="257">
        <v>0</v>
      </c>
      <c r="C10" s="257"/>
      <c r="D10" s="257">
        <v>0</v>
      </c>
      <c r="E10" s="257">
        <v>0</v>
      </c>
      <c r="F10" s="236">
        <f t="shared" si="1"/>
        <v>0</v>
      </c>
      <c r="G10" s="236">
        <f t="shared" si="2"/>
        <v>0</v>
      </c>
      <c r="H10" s="236">
        <f t="shared" si="3"/>
        <v>0</v>
      </c>
      <c r="I10" s="220">
        <v>2230102</v>
      </c>
    </row>
    <row r="11" spans="1:9" s="275" customFormat="1" ht="20.25" customHeight="1">
      <c r="A11" s="279" t="s">
        <v>1879</v>
      </c>
      <c r="B11" s="257">
        <v>0</v>
      </c>
      <c r="C11" s="257"/>
      <c r="D11" s="257">
        <v>0</v>
      </c>
      <c r="E11" s="257">
        <v>0</v>
      </c>
      <c r="F11" s="236">
        <f t="shared" si="1"/>
        <v>0</v>
      </c>
      <c r="G11" s="236">
        <f t="shared" si="2"/>
        <v>0</v>
      </c>
      <c r="H11" s="236">
        <f t="shared" si="3"/>
        <v>0</v>
      </c>
      <c r="I11" s="220">
        <v>2230103</v>
      </c>
    </row>
    <row r="12" spans="1:9" s="275" customFormat="1" ht="20.25" customHeight="1">
      <c r="A12" s="279" t="s">
        <v>1880</v>
      </c>
      <c r="B12" s="257">
        <v>0</v>
      </c>
      <c r="C12" s="257"/>
      <c r="D12" s="257">
        <v>0</v>
      </c>
      <c r="E12" s="257">
        <v>0</v>
      </c>
      <c r="F12" s="236">
        <f t="shared" si="1"/>
        <v>0</v>
      </c>
      <c r="G12" s="236">
        <f t="shared" si="2"/>
        <v>0</v>
      </c>
      <c r="H12" s="236">
        <f t="shared" si="3"/>
        <v>0</v>
      </c>
      <c r="I12" s="220">
        <v>2230104</v>
      </c>
    </row>
    <row r="13" spans="1:9" s="275" customFormat="1" ht="20.25" customHeight="1">
      <c r="A13" s="279" t="s">
        <v>1881</v>
      </c>
      <c r="B13" s="257">
        <v>7</v>
      </c>
      <c r="C13" s="257"/>
      <c r="D13" s="257">
        <v>8</v>
      </c>
      <c r="E13" s="257">
        <v>7</v>
      </c>
      <c r="F13" s="236">
        <f t="shared" si="1"/>
        <v>1</v>
      </c>
      <c r="G13" s="236">
        <f t="shared" si="2"/>
        <v>0</v>
      </c>
      <c r="H13" s="236">
        <f t="shared" si="3"/>
        <v>0.875</v>
      </c>
      <c r="I13" s="220">
        <v>2230105</v>
      </c>
    </row>
    <row r="14" spans="1:9" s="275" customFormat="1" ht="20.25" customHeight="1">
      <c r="A14" s="279" t="s">
        <v>1882</v>
      </c>
      <c r="B14" s="257">
        <v>0</v>
      </c>
      <c r="C14" s="257"/>
      <c r="D14" s="257">
        <v>0</v>
      </c>
      <c r="E14" s="257">
        <v>0</v>
      </c>
      <c r="F14" s="236">
        <f t="shared" si="1"/>
        <v>0</v>
      </c>
      <c r="G14" s="236">
        <f t="shared" si="2"/>
        <v>0</v>
      </c>
      <c r="H14" s="236">
        <f t="shared" si="3"/>
        <v>0</v>
      </c>
      <c r="I14" s="220">
        <v>2230106</v>
      </c>
    </row>
    <row r="15" spans="1:9" s="275" customFormat="1" ht="20.25" customHeight="1">
      <c r="A15" s="279" t="s">
        <v>1883</v>
      </c>
      <c r="B15" s="257">
        <v>0</v>
      </c>
      <c r="C15" s="257"/>
      <c r="D15" s="257">
        <v>0</v>
      </c>
      <c r="E15" s="257">
        <v>0</v>
      </c>
      <c r="F15" s="236">
        <f t="shared" si="1"/>
        <v>0</v>
      </c>
      <c r="G15" s="236">
        <f t="shared" si="2"/>
        <v>0</v>
      </c>
      <c r="H15" s="236">
        <f t="shared" si="3"/>
        <v>0</v>
      </c>
      <c r="I15" s="220">
        <v>2230107</v>
      </c>
    </row>
    <row r="16" spans="1:9" s="275" customFormat="1" ht="20.25" customHeight="1">
      <c r="A16" s="281" t="s">
        <v>1884</v>
      </c>
      <c r="B16" s="282">
        <v>0</v>
      </c>
      <c r="C16" s="282"/>
      <c r="D16" s="282">
        <v>0</v>
      </c>
      <c r="E16" s="282">
        <v>0</v>
      </c>
      <c r="F16" s="236">
        <f t="shared" si="1"/>
        <v>0</v>
      </c>
      <c r="G16" s="236">
        <f t="shared" si="2"/>
        <v>0</v>
      </c>
      <c r="H16" s="236">
        <f t="shared" si="3"/>
        <v>0</v>
      </c>
      <c r="I16" s="220">
        <v>2230108</v>
      </c>
    </row>
    <row r="17" spans="1:9" s="275" customFormat="1" ht="20.25" customHeight="1">
      <c r="A17" s="279" t="s">
        <v>1885</v>
      </c>
      <c r="B17" s="283">
        <v>0</v>
      </c>
      <c r="C17" s="283"/>
      <c r="D17" s="283">
        <v>0</v>
      </c>
      <c r="E17" s="283">
        <v>0</v>
      </c>
      <c r="F17" s="236">
        <f t="shared" si="1"/>
        <v>0</v>
      </c>
      <c r="G17" s="236">
        <f t="shared" si="2"/>
        <v>0</v>
      </c>
      <c r="H17" s="236">
        <f t="shared" si="3"/>
        <v>0</v>
      </c>
      <c r="I17" s="220">
        <v>2230109</v>
      </c>
    </row>
    <row r="18" spans="1:9" s="275" customFormat="1" ht="20.25" customHeight="1">
      <c r="A18" s="279" t="s">
        <v>1886</v>
      </c>
      <c r="B18" s="283">
        <v>0</v>
      </c>
      <c r="C18" s="283"/>
      <c r="D18" s="283">
        <v>0</v>
      </c>
      <c r="E18" s="283">
        <v>0</v>
      </c>
      <c r="F18" s="236">
        <f t="shared" si="1"/>
        <v>0</v>
      </c>
      <c r="G18" s="236">
        <f t="shared" si="2"/>
        <v>0</v>
      </c>
      <c r="H18" s="236">
        <f t="shared" si="3"/>
        <v>0</v>
      </c>
      <c r="I18" s="220">
        <v>2230199</v>
      </c>
    </row>
    <row r="19" spans="1:9" s="275" customFormat="1" ht="20.25" customHeight="1">
      <c r="A19" s="284" t="s">
        <v>1887</v>
      </c>
      <c r="B19" s="257">
        <v>0</v>
      </c>
      <c r="C19" s="257"/>
      <c r="D19" s="257">
        <v>0</v>
      </c>
      <c r="E19" s="257">
        <v>0</v>
      </c>
      <c r="F19" s="236">
        <f t="shared" si="1"/>
        <v>0</v>
      </c>
      <c r="G19" s="236">
        <f t="shared" si="2"/>
        <v>0</v>
      </c>
      <c r="H19" s="236">
        <f t="shared" si="3"/>
        <v>0</v>
      </c>
      <c r="I19" s="220">
        <v>22302</v>
      </c>
    </row>
    <row r="20" spans="1:9" s="275" customFormat="1" ht="20.25" customHeight="1">
      <c r="A20" s="279" t="s">
        <v>1888</v>
      </c>
      <c r="B20" s="257">
        <v>0</v>
      </c>
      <c r="C20" s="257"/>
      <c r="D20" s="257">
        <v>0</v>
      </c>
      <c r="E20" s="257">
        <v>0</v>
      </c>
      <c r="F20" s="236">
        <f t="shared" si="1"/>
        <v>0</v>
      </c>
      <c r="G20" s="236">
        <f t="shared" si="2"/>
        <v>0</v>
      </c>
      <c r="H20" s="236">
        <f t="shared" si="3"/>
        <v>0</v>
      </c>
      <c r="I20" s="220">
        <v>2230201</v>
      </c>
    </row>
    <row r="21" spans="1:9" s="275" customFormat="1" ht="20.25" customHeight="1">
      <c r="A21" s="281" t="s">
        <v>1889</v>
      </c>
      <c r="B21" s="257">
        <v>0</v>
      </c>
      <c r="C21" s="257"/>
      <c r="D21" s="257">
        <v>0</v>
      </c>
      <c r="E21" s="257">
        <v>0</v>
      </c>
      <c r="F21" s="236">
        <f t="shared" si="1"/>
        <v>0</v>
      </c>
      <c r="G21" s="236">
        <f t="shared" si="2"/>
        <v>0</v>
      </c>
      <c r="H21" s="236">
        <f t="shared" si="3"/>
        <v>0</v>
      </c>
      <c r="I21" s="285">
        <v>2230202</v>
      </c>
    </row>
    <row r="22" spans="1:9" s="275" customFormat="1" ht="20.25" customHeight="1">
      <c r="A22" s="279" t="s">
        <v>1890</v>
      </c>
      <c r="B22" s="257">
        <v>0</v>
      </c>
      <c r="C22" s="257"/>
      <c r="D22" s="257">
        <v>0</v>
      </c>
      <c r="E22" s="257">
        <v>0</v>
      </c>
      <c r="F22" s="236">
        <f t="shared" si="1"/>
        <v>0</v>
      </c>
      <c r="G22" s="236">
        <f t="shared" si="2"/>
        <v>0</v>
      </c>
      <c r="H22" s="236">
        <f t="shared" si="3"/>
        <v>0</v>
      </c>
      <c r="I22" s="220">
        <v>2230203</v>
      </c>
    </row>
    <row r="23" spans="1:9" s="275" customFormat="1" ht="20.25" customHeight="1">
      <c r="A23" s="279" t="s">
        <v>1891</v>
      </c>
      <c r="B23" s="257">
        <v>0</v>
      </c>
      <c r="C23" s="257"/>
      <c r="D23" s="257">
        <v>0</v>
      </c>
      <c r="E23" s="257">
        <v>0</v>
      </c>
      <c r="F23" s="236">
        <f t="shared" si="1"/>
        <v>0</v>
      </c>
      <c r="G23" s="236">
        <f t="shared" si="2"/>
        <v>0</v>
      </c>
      <c r="H23" s="236">
        <f t="shared" si="3"/>
        <v>0</v>
      </c>
      <c r="I23" s="220">
        <v>2230204</v>
      </c>
    </row>
    <row r="24" spans="1:9" s="275" customFormat="1" ht="20.25" customHeight="1">
      <c r="A24" s="279" t="s">
        <v>1892</v>
      </c>
      <c r="B24" s="257">
        <v>0</v>
      </c>
      <c r="C24" s="257"/>
      <c r="D24" s="257">
        <v>0</v>
      </c>
      <c r="E24" s="257">
        <v>0</v>
      </c>
      <c r="F24" s="236">
        <f t="shared" si="1"/>
        <v>0</v>
      </c>
      <c r="G24" s="236">
        <f t="shared" si="2"/>
        <v>0</v>
      </c>
      <c r="H24" s="236">
        <f t="shared" si="3"/>
        <v>0</v>
      </c>
      <c r="I24" s="220">
        <v>2230205</v>
      </c>
    </row>
    <row r="25" spans="1:9" s="275" customFormat="1" ht="20.25" customHeight="1">
      <c r="A25" s="279" t="s">
        <v>1893</v>
      </c>
      <c r="B25" s="257">
        <v>0</v>
      </c>
      <c r="C25" s="257"/>
      <c r="D25" s="257">
        <v>0</v>
      </c>
      <c r="E25" s="257">
        <v>0</v>
      </c>
      <c r="F25" s="236">
        <f t="shared" si="1"/>
        <v>0</v>
      </c>
      <c r="G25" s="236">
        <f t="shared" si="2"/>
        <v>0</v>
      </c>
      <c r="H25" s="236">
        <f t="shared" si="3"/>
        <v>0</v>
      </c>
      <c r="I25" s="220">
        <v>2230206</v>
      </c>
    </row>
    <row r="26" spans="1:9" s="275" customFormat="1" ht="20.25" customHeight="1">
      <c r="A26" s="279" t="s">
        <v>1894</v>
      </c>
      <c r="B26" s="257">
        <v>0</v>
      </c>
      <c r="C26" s="257"/>
      <c r="D26" s="257">
        <v>0</v>
      </c>
      <c r="E26" s="257">
        <v>0</v>
      </c>
      <c r="F26" s="236">
        <f t="shared" si="1"/>
        <v>0</v>
      </c>
      <c r="G26" s="236">
        <f t="shared" si="2"/>
        <v>0</v>
      </c>
      <c r="H26" s="236">
        <f t="shared" si="3"/>
        <v>0</v>
      </c>
      <c r="I26" s="220">
        <v>2230208</v>
      </c>
    </row>
    <row r="27" spans="1:9" s="275" customFormat="1" ht="20.25" customHeight="1">
      <c r="A27" s="279" t="s">
        <v>1895</v>
      </c>
      <c r="B27" s="257">
        <v>0</v>
      </c>
      <c r="C27" s="257"/>
      <c r="D27" s="257">
        <v>0</v>
      </c>
      <c r="E27" s="257">
        <v>0</v>
      </c>
      <c r="F27" s="236">
        <f t="shared" si="1"/>
        <v>0</v>
      </c>
      <c r="G27" s="236">
        <f t="shared" si="2"/>
        <v>0</v>
      </c>
      <c r="H27" s="236">
        <f t="shared" si="3"/>
        <v>0</v>
      </c>
      <c r="I27" s="220">
        <v>2230299</v>
      </c>
    </row>
    <row r="28" spans="1:9" s="275" customFormat="1" ht="20.25" customHeight="1">
      <c r="A28" s="279" t="s">
        <v>1896</v>
      </c>
      <c r="B28" s="257">
        <v>0</v>
      </c>
      <c r="C28" s="257"/>
      <c r="D28" s="257">
        <v>0</v>
      </c>
      <c r="E28" s="257">
        <v>0</v>
      </c>
      <c r="F28" s="236">
        <f t="shared" si="1"/>
        <v>0</v>
      </c>
      <c r="G28" s="236">
        <f t="shared" si="2"/>
        <v>0</v>
      </c>
      <c r="H28" s="236">
        <f t="shared" si="3"/>
        <v>0</v>
      </c>
      <c r="I28" s="220">
        <v>22303</v>
      </c>
    </row>
    <row r="29" spans="1:9" s="275" customFormat="1" ht="20.25" customHeight="1">
      <c r="A29" s="279" t="s">
        <v>1897</v>
      </c>
      <c r="B29" s="257">
        <v>0</v>
      </c>
      <c r="C29" s="257"/>
      <c r="D29" s="257">
        <v>0</v>
      </c>
      <c r="E29" s="257">
        <v>0</v>
      </c>
      <c r="F29" s="236">
        <f t="shared" si="1"/>
        <v>0</v>
      </c>
      <c r="G29" s="236">
        <f t="shared" si="2"/>
        <v>0</v>
      </c>
      <c r="H29" s="236">
        <f t="shared" si="3"/>
        <v>0</v>
      </c>
      <c r="I29" s="220">
        <v>2230301</v>
      </c>
    </row>
    <row r="30" spans="1:9" s="275" customFormat="1" ht="20.25" customHeight="1">
      <c r="A30" s="279" t="s">
        <v>1898</v>
      </c>
      <c r="B30" s="257">
        <v>0</v>
      </c>
      <c r="C30" s="257"/>
      <c r="D30" s="257">
        <v>0</v>
      </c>
      <c r="E30" s="257">
        <v>0</v>
      </c>
      <c r="F30" s="236">
        <f t="shared" si="1"/>
        <v>0</v>
      </c>
      <c r="G30" s="236">
        <f t="shared" si="2"/>
        <v>0</v>
      </c>
      <c r="H30" s="236">
        <f t="shared" si="3"/>
        <v>0</v>
      </c>
      <c r="I30" s="220">
        <v>22399</v>
      </c>
    </row>
    <row r="31" spans="1:9" s="275" customFormat="1" ht="20.25" customHeight="1">
      <c r="A31" s="279" t="s">
        <v>1899</v>
      </c>
      <c r="B31" s="257">
        <v>0</v>
      </c>
      <c r="C31" s="257"/>
      <c r="D31" s="257">
        <v>0</v>
      </c>
      <c r="E31" s="257">
        <v>0</v>
      </c>
      <c r="F31" s="236">
        <f t="shared" si="1"/>
        <v>0</v>
      </c>
      <c r="G31" s="236">
        <f t="shared" si="2"/>
        <v>0</v>
      </c>
      <c r="H31" s="236">
        <f t="shared" si="3"/>
        <v>0</v>
      </c>
      <c r="I31" s="220">
        <v>2239999</v>
      </c>
    </row>
    <row r="32" spans="1:9" s="275" customFormat="1" ht="20.25" customHeight="1">
      <c r="A32" s="286" t="str">
        <f t="shared" si="0"/>
        <v/>
      </c>
      <c r="B32" s="257"/>
      <c r="C32" s="257"/>
      <c r="D32" s="257">
        <v>0</v>
      </c>
      <c r="E32" s="257">
        <v>0</v>
      </c>
      <c r="F32" s="236">
        <v>0</v>
      </c>
      <c r="G32" s="236">
        <v>0</v>
      </c>
      <c r="H32" s="236">
        <v>0</v>
      </c>
      <c r="I32" s="287"/>
    </row>
    <row r="33" spans="1:9" s="275" customFormat="1" ht="20.25" customHeight="1">
      <c r="A33" s="286" t="s">
        <v>1875</v>
      </c>
      <c r="B33" s="258">
        <v>7</v>
      </c>
      <c r="C33" s="258"/>
      <c r="D33" s="258">
        <v>8</v>
      </c>
      <c r="E33" s="258">
        <v>7</v>
      </c>
      <c r="F33" s="236">
        <v>0</v>
      </c>
      <c r="G33" s="236">
        <v>0</v>
      </c>
      <c r="H33" s="236">
        <f t="shared" si="3"/>
        <v>0.875</v>
      </c>
      <c r="I33" s="287"/>
    </row>
    <row r="34" spans="1:9" s="275" customFormat="1" ht="20.25" customHeight="1">
      <c r="A34" s="286" t="s">
        <v>1900</v>
      </c>
      <c r="B34" s="257"/>
      <c r="C34" s="257"/>
      <c r="D34" s="257"/>
      <c r="E34" s="257">
        <v>0</v>
      </c>
      <c r="F34" s="236">
        <v>0</v>
      </c>
      <c r="G34" s="236">
        <v>0</v>
      </c>
      <c r="H34" s="236">
        <f t="shared" si="3"/>
        <v>0</v>
      </c>
      <c r="I34" s="220">
        <v>2300501</v>
      </c>
    </row>
    <row r="35" spans="1:9" s="275" customFormat="1" ht="20.25" customHeight="1">
      <c r="A35" s="286" t="s">
        <v>1901</v>
      </c>
      <c r="B35" s="257"/>
      <c r="C35" s="257"/>
      <c r="D35" s="257"/>
      <c r="E35" s="257"/>
      <c r="F35" s="236">
        <v>0</v>
      </c>
      <c r="G35" s="236">
        <v>0</v>
      </c>
      <c r="H35" s="236">
        <f t="shared" si="3"/>
        <v>0</v>
      </c>
      <c r="I35" s="220">
        <v>2300604</v>
      </c>
    </row>
    <row r="36" spans="1:9" s="275" customFormat="1" ht="20.25" customHeight="1">
      <c r="A36" s="286" t="s">
        <v>1902</v>
      </c>
      <c r="B36" s="257"/>
      <c r="C36" s="257"/>
      <c r="D36" s="257">
        <v>3</v>
      </c>
      <c r="E36" s="257">
        <v>3</v>
      </c>
      <c r="F36" s="236">
        <v>0</v>
      </c>
      <c r="G36" s="236">
        <v>0</v>
      </c>
      <c r="H36" s="236">
        <f t="shared" si="3"/>
        <v>1</v>
      </c>
      <c r="I36" s="220">
        <v>2300803</v>
      </c>
    </row>
    <row r="37" spans="1:9" s="275" customFormat="1" ht="20.25" customHeight="1">
      <c r="A37" s="286" t="s">
        <v>1903</v>
      </c>
      <c r="B37" s="257"/>
      <c r="C37" s="257"/>
      <c r="D37" s="257"/>
      <c r="E37" s="257"/>
      <c r="F37" s="236">
        <v>0</v>
      </c>
      <c r="G37" s="236">
        <v>0</v>
      </c>
      <c r="H37" s="236">
        <f t="shared" si="3"/>
        <v>0</v>
      </c>
      <c r="I37" s="287"/>
    </row>
    <row r="38" spans="1:9" s="275" customFormat="1" ht="20.25" customHeight="1">
      <c r="A38" s="286" t="s">
        <v>1904</v>
      </c>
      <c r="B38" s="257"/>
      <c r="C38" s="257"/>
      <c r="D38" s="257"/>
      <c r="E38" s="257"/>
      <c r="F38" s="236">
        <v>0</v>
      </c>
      <c r="G38" s="236">
        <v>0</v>
      </c>
      <c r="H38" s="236">
        <f t="shared" si="3"/>
        <v>0</v>
      </c>
      <c r="I38" s="287"/>
    </row>
    <row r="39" spans="1:9" s="275" customFormat="1" ht="20.25" customHeight="1">
      <c r="A39" s="286" t="s">
        <v>1905</v>
      </c>
      <c r="B39" s="257"/>
      <c r="C39" s="257"/>
      <c r="D39" s="257"/>
      <c r="E39" s="257"/>
      <c r="F39" s="236">
        <v>0</v>
      </c>
      <c r="G39" s="236">
        <v>0</v>
      </c>
      <c r="H39" s="236">
        <f t="shared" si="3"/>
        <v>0</v>
      </c>
      <c r="I39" s="220">
        <v>2300918</v>
      </c>
    </row>
    <row r="40" spans="1:9" s="275" customFormat="1" ht="20.25" customHeight="1">
      <c r="A40" s="286" t="str">
        <f t="shared" si="0"/>
        <v/>
      </c>
      <c r="B40" s="257"/>
      <c r="C40" s="257"/>
      <c r="D40" s="257"/>
      <c r="E40" s="257"/>
      <c r="F40" s="236">
        <v>0</v>
      </c>
      <c r="G40" s="236">
        <v>0</v>
      </c>
      <c r="H40" s="236">
        <v>0</v>
      </c>
      <c r="I40" s="287"/>
    </row>
    <row r="41" spans="1:9" s="275" customFormat="1" ht="20.25" customHeight="1">
      <c r="A41" s="288" t="s">
        <v>1906</v>
      </c>
      <c r="B41" s="258">
        <f>SUM(B33:B40)</f>
        <v>7</v>
      </c>
      <c r="C41" s="258">
        <f t="shared" ref="C41:E41" si="4">SUM(C33:C40)</f>
        <v>0</v>
      </c>
      <c r="D41" s="258">
        <f t="shared" si="4"/>
        <v>11</v>
      </c>
      <c r="E41" s="258">
        <f t="shared" si="4"/>
        <v>10</v>
      </c>
      <c r="F41" s="236">
        <v>0</v>
      </c>
      <c r="G41" s="236">
        <v>0</v>
      </c>
      <c r="H41" s="236">
        <f t="shared" si="3"/>
        <v>0.90909090909090906</v>
      </c>
      <c r="I41" s="287"/>
    </row>
  </sheetData>
  <sheetProtection insertColumns="0" insertRows="0" deleteColumns="0" deleteRows="0" autoFilter="0"/>
  <mergeCells count="1">
    <mergeCell ref="A1:H1"/>
  </mergeCells>
  <phoneticPr fontId="65" type="noConversion"/>
  <pageMargins left="0.75" right="0.75" top="1" bottom="1" header="0.5" footer="0.5"/>
  <pageSetup paperSize="9" scale="7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showZeros="0" workbookViewId="0">
      <selection activeCell="J22" sqref="J22"/>
    </sheetView>
  </sheetViews>
  <sheetFormatPr defaultColWidth="7.875" defaultRowHeight="14.25" customHeight="1"/>
  <cols>
    <col min="1" max="1" width="45" style="98" customWidth="1"/>
    <col min="2" max="2" width="15.625" style="98" customWidth="1"/>
    <col min="3" max="3" width="15.625" style="98" hidden="1" customWidth="1"/>
    <col min="4" max="4" width="13.375" style="98" hidden="1" customWidth="1"/>
    <col min="5" max="5" width="15.625" style="98" customWidth="1"/>
    <col min="6" max="6" width="14.375" style="98" customWidth="1"/>
    <col min="7" max="7" width="15.625" style="98" hidden="1" customWidth="1"/>
    <col min="8" max="8" width="15.625" style="98" customWidth="1"/>
    <col min="9" max="9" width="15.625" style="108" hidden="1" customWidth="1"/>
  </cols>
  <sheetData>
    <row r="1" spans="1:9" s="97" customFormat="1" ht="45" customHeight="1">
      <c r="A1" s="372" t="s">
        <v>1907</v>
      </c>
      <c r="B1" s="372"/>
      <c r="C1" s="372"/>
      <c r="D1" s="372"/>
      <c r="E1" s="372"/>
      <c r="F1" s="372"/>
      <c r="G1" s="372"/>
      <c r="H1" s="372"/>
      <c r="I1" s="203"/>
    </row>
    <row r="2" spans="1:9" s="97" customFormat="1" ht="20.25" customHeight="1">
      <c r="A2" s="206" t="str">
        <f t="shared" ref="A2:G62" si="0">""</f>
        <v/>
      </c>
      <c r="B2" s="256" t="str">
        <f t="shared" si="0"/>
        <v/>
      </c>
      <c r="C2" s="256" t="str">
        <f t="shared" si="0"/>
        <v/>
      </c>
      <c r="D2" s="256" t="str">
        <f t="shared" si="0"/>
        <v/>
      </c>
      <c r="E2" s="256" t="str">
        <f t="shared" si="0"/>
        <v/>
      </c>
      <c r="F2" s="206" t="str">
        <f t="shared" si="0"/>
        <v/>
      </c>
      <c r="G2" s="206" t="str">
        <f t="shared" si="0"/>
        <v/>
      </c>
      <c r="H2" s="235" t="s">
        <v>1528</v>
      </c>
      <c r="I2" s="100"/>
    </row>
    <row r="3" spans="1:9" s="97" customFormat="1" ht="30" customHeight="1">
      <c r="A3" s="265" t="s">
        <v>1529</v>
      </c>
      <c r="B3" s="266" t="s">
        <v>1530</v>
      </c>
      <c r="C3" s="266" t="s">
        <v>1531</v>
      </c>
      <c r="D3" s="266" t="s">
        <v>1532</v>
      </c>
      <c r="E3" s="266" t="s">
        <v>1533</v>
      </c>
      <c r="F3" s="266" t="s">
        <v>1534</v>
      </c>
      <c r="G3" s="266" t="s">
        <v>1535</v>
      </c>
      <c r="H3" s="267" t="s">
        <v>1536</v>
      </c>
      <c r="I3" s="262" t="s">
        <v>17</v>
      </c>
    </row>
    <row r="4" spans="1:9" s="97" customFormat="1" ht="20.25" customHeight="1">
      <c r="A4" s="268" t="s">
        <v>1805</v>
      </c>
      <c r="B4" s="257">
        <v>2</v>
      </c>
      <c r="C4" s="257"/>
      <c r="D4" s="257">
        <v>3</v>
      </c>
      <c r="E4" s="257">
        <v>3</v>
      </c>
      <c r="F4" s="236">
        <f t="shared" ref="F4:F64" si="1">IF(B4=0,0,E4/B4)</f>
        <v>1.5</v>
      </c>
      <c r="G4" s="236">
        <f t="shared" ref="G4:G64" si="2">IF(C4=0,0,E4/C4)</f>
        <v>0</v>
      </c>
      <c r="H4" s="269">
        <f t="shared" ref="H4:H64" si="3">IF(D4=0,0,E4/D4)</f>
        <v>1</v>
      </c>
      <c r="I4" s="117">
        <v>103</v>
      </c>
    </row>
    <row r="5" spans="1:9" s="97" customFormat="1" ht="20.25" customHeight="1">
      <c r="A5" s="268" t="s">
        <v>1806</v>
      </c>
      <c r="B5" s="257">
        <v>2</v>
      </c>
      <c r="C5" s="257"/>
      <c r="D5" s="257">
        <v>3</v>
      </c>
      <c r="E5" s="257">
        <v>3</v>
      </c>
      <c r="F5" s="236">
        <f t="shared" si="1"/>
        <v>1.5</v>
      </c>
      <c r="G5" s="236">
        <f t="shared" si="2"/>
        <v>0</v>
      </c>
      <c r="H5" s="269">
        <f t="shared" si="3"/>
        <v>1</v>
      </c>
      <c r="I5" s="117">
        <v>10306</v>
      </c>
    </row>
    <row r="6" spans="1:9" s="97" customFormat="1" ht="20.25" customHeight="1">
      <c r="A6" s="268" t="s">
        <v>1807</v>
      </c>
      <c r="B6" s="257">
        <v>2</v>
      </c>
      <c r="C6" s="257"/>
      <c r="D6" s="257">
        <v>3</v>
      </c>
      <c r="E6" s="257">
        <v>3</v>
      </c>
      <c r="F6" s="236">
        <f t="shared" si="1"/>
        <v>1.5</v>
      </c>
      <c r="G6" s="236">
        <f t="shared" si="2"/>
        <v>0</v>
      </c>
      <c r="H6" s="269">
        <f t="shared" si="3"/>
        <v>1</v>
      </c>
      <c r="I6" s="117">
        <v>1030601</v>
      </c>
    </row>
    <row r="7" spans="1:9" s="97" customFormat="1" ht="20.25" customHeight="1">
      <c r="A7" s="268" t="s">
        <v>1808</v>
      </c>
      <c r="B7" s="257">
        <v>0</v>
      </c>
      <c r="C7" s="257"/>
      <c r="D7" s="257">
        <v>0</v>
      </c>
      <c r="E7" s="257">
        <v>0</v>
      </c>
      <c r="F7" s="236">
        <f t="shared" si="1"/>
        <v>0</v>
      </c>
      <c r="G7" s="236">
        <f t="shared" si="2"/>
        <v>0</v>
      </c>
      <c r="H7" s="269">
        <f t="shared" si="3"/>
        <v>0</v>
      </c>
      <c r="I7" s="117">
        <v>103060103</v>
      </c>
    </row>
    <row r="8" spans="1:9" s="97" customFormat="1" ht="20.25" customHeight="1">
      <c r="A8" s="268" t="s">
        <v>1809</v>
      </c>
      <c r="B8" s="257">
        <v>0</v>
      </c>
      <c r="C8" s="257"/>
      <c r="D8" s="257">
        <v>0</v>
      </c>
      <c r="E8" s="257">
        <v>0</v>
      </c>
      <c r="F8" s="236">
        <f t="shared" si="1"/>
        <v>0</v>
      </c>
      <c r="G8" s="236">
        <f t="shared" si="2"/>
        <v>0</v>
      </c>
      <c r="H8" s="269">
        <f t="shared" si="3"/>
        <v>0</v>
      </c>
      <c r="I8" s="117">
        <v>103060104</v>
      </c>
    </row>
    <row r="9" spans="1:9" s="97" customFormat="1" ht="20.25" customHeight="1">
      <c r="A9" s="270" t="s">
        <v>1810</v>
      </c>
      <c r="B9" s="257">
        <v>0</v>
      </c>
      <c r="C9" s="257"/>
      <c r="D9" s="257">
        <v>0</v>
      </c>
      <c r="E9" s="257">
        <v>0</v>
      </c>
      <c r="F9" s="236">
        <f t="shared" si="1"/>
        <v>0</v>
      </c>
      <c r="G9" s="236">
        <f t="shared" si="2"/>
        <v>0</v>
      </c>
      <c r="H9" s="269">
        <f t="shared" si="3"/>
        <v>0</v>
      </c>
      <c r="I9" s="117">
        <v>103060105</v>
      </c>
    </row>
    <row r="10" spans="1:9" s="97" customFormat="1" ht="20.25" customHeight="1">
      <c r="A10" s="270" t="s">
        <v>1811</v>
      </c>
      <c r="B10" s="257">
        <v>0</v>
      </c>
      <c r="C10" s="257"/>
      <c r="D10" s="257">
        <v>0</v>
      </c>
      <c r="E10" s="257">
        <v>0</v>
      </c>
      <c r="F10" s="236">
        <f t="shared" si="1"/>
        <v>0</v>
      </c>
      <c r="G10" s="236">
        <f t="shared" si="2"/>
        <v>0</v>
      </c>
      <c r="H10" s="269">
        <f t="shared" si="3"/>
        <v>0</v>
      </c>
      <c r="I10" s="117">
        <v>103060106</v>
      </c>
    </row>
    <row r="11" spans="1:9" s="97" customFormat="1" ht="20.25" customHeight="1">
      <c r="A11" s="270" t="s">
        <v>1812</v>
      </c>
      <c r="B11" s="257">
        <v>0</v>
      </c>
      <c r="C11" s="257"/>
      <c r="D11" s="257">
        <v>0</v>
      </c>
      <c r="E11" s="257">
        <v>0</v>
      </c>
      <c r="F11" s="236">
        <f t="shared" si="1"/>
        <v>0</v>
      </c>
      <c r="G11" s="236">
        <f t="shared" si="2"/>
        <v>0</v>
      </c>
      <c r="H11" s="269">
        <f t="shared" si="3"/>
        <v>0</v>
      </c>
      <c r="I11" s="117">
        <v>103060107</v>
      </c>
    </row>
    <row r="12" spans="1:9" s="97" customFormat="1" ht="20.25" customHeight="1">
      <c r="A12" s="270" t="s">
        <v>1813</v>
      </c>
      <c r="B12" s="257">
        <v>0</v>
      </c>
      <c r="C12" s="257"/>
      <c r="D12" s="257">
        <v>0</v>
      </c>
      <c r="E12" s="257">
        <v>0</v>
      </c>
      <c r="F12" s="236">
        <f t="shared" si="1"/>
        <v>0</v>
      </c>
      <c r="G12" s="236">
        <f t="shared" si="2"/>
        <v>0</v>
      </c>
      <c r="H12" s="269">
        <f t="shared" si="3"/>
        <v>0</v>
      </c>
      <c r="I12" s="117">
        <v>103060108</v>
      </c>
    </row>
    <row r="13" spans="1:9" s="97" customFormat="1" ht="20.25" customHeight="1">
      <c r="A13" s="270" t="s">
        <v>1814</v>
      </c>
      <c r="B13" s="257">
        <v>0</v>
      </c>
      <c r="C13" s="257"/>
      <c r="D13" s="257">
        <v>0</v>
      </c>
      <c r="E13" s="257">
        <v>0</v>
      </c>
      <c r="F13" s="236">
        <f t="shared" si="1"/>
        <v>0</v>
      </c>
      <c r="G13" s="236">
        <f t="shared" si="2"/>
        <v>0</v>
      </c>
      <c r="H13" s="269">
        <f t="shared" si="3"/>
        <v>0</v>
      </c>
      <c r="I13" s="117">
        <v>103060109</v>
      </c>
    </row>
    <row r="14" spans="1:9" s="97" customFormat="1" ht="20.25" customHeight="1">
      <c r="A14" s="270" t="s">
        <v>1815</v>
      </c>
      <c r="B14" s="257">
        <v>0</v>
      </c>
      <c r="C14" s="257"/>
      <c r="D14" s="257">
        <v>0</v>
      </c>
      <c r="E14" s="257">
        <v>0</v>
      </c>
      <c r="F14" s="236">
        <f t="shared" si="1"/>
        <v>0</v>
      </c>
      <c r="G14" s="236">
        <f t="shared" si="2"/>
        <v>0</v>
      </c>
      <c r="H14" s="269">
        <f t="shared" si="3"/>
        <v>0</v>
      </c>
      <c r="I14" s="117">
        <v>103060112</v>
      </c>
    </row>
    <row r="15" spans="1:9" s="97" customFormat="1" ht="20.25" customHeight="1">
      <c r="A15" s="270" t="s">
        <v>1816</v>
      </c>
      <c r="B15" s="257">
        <v>0</v>
      </c>
      <c r="C15" s="257"/>
      <c r="D15" s="257">
        <v>0</v>
      </c>
      <c r="E15" s="257">
        <v>0</v>
      </c>
      <c r="F15" s="236">
        <f t="shared" si="1"/>
        <v>0</v>
      </c>
      <c r="G15" s="236">
        <f t="shared" si="2"/>
        <v>0</v>
      </c>
      <c r="H15" s="269">
        <f t="shared" si="3"/>
        <v>0</v>
      </c>
      <c r="I15" s="117">
        <v>103060113</v>
      </c>
    </row>
    <row r="16" spans="1:9" s="97" customFormat="1" ht="20.25" customHeight="1">
      <c r="A16" s="270" t="s">
        <v>1817</v>
      </c>
      <c r="B16" s="257">
        <v>0</v>
      </c>
      <c r="C16" s="257"/>
      <c r="D16" s="257">
        <v>0</v>
      </c>
      <c r="E16" s="257">
        <v>0</v>
      </c>
      <c r="F16" s="236">
        <f t="shared" si="1"/>
        <v>0</v>
      </c>
      <c r="G16" s="236">
        <f t="shared" si="2"/>
        <v>0</v>
      </c>
      <c r="H16" s="269">
        <f t="shared" si="3"/>
        <v>0</v>
      </c>
      <c r="I16" s="117">
        <v>103060114</v>
      </c>
    </row>
    <row r="17" spans="1:9" s="97" customFormat="1" ht="20.25" customHeight="1">
      <c r="A17" s="270" t="s">
        <v>1818</v>
      </c>
      <c r="B17" s="257">
        <v>0</v>
      </c>
      <c r="C17" s="257"/>
      <c r="D17" s="257">
        <v>0</v>
      </c>
      <c r="E17" s="257">
        <v>0</v>
      </c>
      <c r="F17" s="236">
        <f t="shared" si="1"/>
        <v>0</v>
      </c>
      <c r="G17" s="236">
        <f t="shared" si="2"/>
        <v>0</v>
      </c>
      <c r="H17" s="269">
        <f t="shared" si="3"/>
        <v>0</v>
      </c>
      <c r="I17" s="117">
        <v>103060115</v>
      </c>
    </row>
    <row r="18" spans="1:9" s="97" customFormat="1" ht="20.25" customHeight="1">
      <c r="A18" s="270" t="s">
        <v>1819</v>
      </c>
      <c r="B18" s="257">
        <v>0</v>
      </c>
      <c r="C18" s="257"/>
      <c r="D18" s="257">
        <v>0</v>
      </c>
      <c r="E18" s="257">
        <v>0</v>
      </c>
      <c r="F18" s="236">
        <f t="shared" si="1"/>
        <v>0</v>
      </c>
      <c r="G18" s="236">
        <f t="shared" si="2"/>
        <v>0</v>
      </c>
      <c r="H18" s="269">
        <f t="shared" si="3"/>
        <v>0</v>
      </c>
      <c r="I18" s="117">
        <v>103060116</v>
      </c>
    </row>
    <row r="19" spans="1:9" s="97" customFormat="1" ht="20.25" customHeight="1">
      <c r="A19" s="270" t="s">
        <v>1820</v>
      </c>
      <c r="B19" s="257">
        <v>0</v>
      </c>
      <c r="C19" s="257"/>
      <c r="D19" s="257">
        <v>0</v>
      </c>
      <c r="E19" s="257">
        <v>0</v>
      </c>
      <c r="F19" s="236">
        <f t="shared" si="1"/>
        <v>0</v>
      </c>
      <c r="G19" s="236">
        <f t="shared" si="2"/>
        <v>0</v>
      </c>
      <c r="H19" s="269">
        <f t="shared" si="3"/>
        <v>0</v>
      </c>
      <c r="I19" s="117">
        <v>103060117</v>
      </c>
    </row>
    <row r="20" spans="1:9" s="97" customFormat="1" ht="20.25" customHeight="1">
      <c r="A20" s="270" t="s">
        <v>1821</v>
      </c>
      <c r="B20" s="257">
        <v>0</v>
      </c>
      <c r="C20" s="257"/>
      <c r="D20" s="257">
        <v>0</v>
      </c>
      <c r="E20" s="257">
        <v>0</v>
      </c>
      <c r="F20" s="236">
        <f t="shared" si="1"/>
        <v>0</v>
      </c>
      <c r="G20" s="236">
        <f t="shared" si="2"/>
        <v>0</v>
      </c>
      <c r="H20" s="269">
        <f t="shared" si="3"/>
        <v>0</v>
      </c>
      <c r="I20" s="117">
        <v>103060118</v>
      </c>
    </row>
    <row r="21" spans="1:9" s="97" customFormat="1" ht="20.25" customHeight="1">
      <c r="A21" s="270" t="s">
        <v>1822</v>
      </c>
      <c r="B21" s="257">
        <v>0</v>
      </c>
      <c r="C21" s="257"/>
      <c r="D21" s="257">
        <v>0</v>
      </c>
      <c r="E21" s="257">
        <v>0</v>
      </c>
      <c r="F21" s="236">
        <f t="shared" si="1"/>
        <v>0</v>
      </c>
      <c r="G21" s="236">
        <f t="shared" si="2"/>
        <v>0</v>
      </c>
      <c r="H21" s="269">
        <f t="shared" si="3"/>
        <v>0</v>
      </c>
      <c r="I21" s="117">
        <v>103060119</v>
      </c>
    </row>
    <row r="22" spans="1:9" s="97" customFormat="1" ht="20.25" customHeight="1">
      <c r="A22" s="270" t="s">
        <v>1823</v>
      </c>
      <c r="B22" s="257">
        <v>0</v>
      </c>
      <c r="C22" s="257"/>
      <c r="D22" s="257">
        <v>0</v>
      </c>
      <c r="E22" s="257">
        <v>0</v>
      </c>
      <c r="F22" s="236">
        <f t="shared" si="1"/>
        <v>0</v>
      </c>
      <c r="G22" s="236">
        <f t="shared" si="2"/>
        <v>0</v>
      </c>
      <c r="H22" s="269">
        <f t="shared" si="3"/>
        <v>0</v>
      </c>
      <c r="I22" s="117">
        <v>103060120</v>
      </c>
    </row>
    <row r="23" spans="1:9" s="97" customFormat="1" ht="20.25" customHeight="1">
      <c r="A23" s="270" t="s">
        <v>1824</v>
      </c>
      <c r="B23" s="257">
        <v>0</v>
      </c>
      <c r="C23" s="257"/>
      <c r="D23" s="257">
        <v>0</v>
      </c>
      <c r="E23" s="257">
        <v>0</v>
      </c>
      <c r="F23" s="236">
        <f t="shared" si="1"/>
        <v>0</v>
      </c>
      <c r="G23" s="236">
        <f t="shared" si="2"/>
        <v>0</v>
      </c>
      <c r="H23" s="269">
        <f t="shared" si="3"/>
        <v>0</v>
      </c>
      <c r="I23" s="117">
        <v>103060121</v>
      </c>
    </row>
    <row r="24" spans="1:9" s="97" customFormat="1" ht="20.25" customHeight="1">
      <c r="A24" s="270" t="s">
        <v>1825</v>
      </c>
      <c r="B24" s="257">
        <v>0</v>
      </c>
      <c r="C24" s="257"/>
      <c r="D24" s="257">
        <v>0</v>
      </c>
      <c r="E24" s="257">
        <v>0</v>
      </c>
      <c r="F24" s="236">
        <f t="shared" si="1"/>
        <v>0</v>
      </c>
      <c r="G24" s="236">
        <f t="shared" si="2"/>
        <v>0</v>
      </c>
      <c r="H24" s="269">
        <f t="shared" si="3"/>
        <v>0</v>
      </c>
      <c r="I24" s="117">
        <v>103060122</v>
      </c>
    </row>
    <row r="25" spans="1:9" s="97" customFormat="1" ht="20.25" customHeight="1">
      <c r="A25" s="270" t="s">
        <v>1826</v>
      </c>
      <c r="B25" s="257">
        <v>0</v>
      </c>
      <c r="C25" s="257"/>
      <c r="D25" s="257">
        <v>0</v>
      </c>
      <c r="E25" s="257">
        <v>0</v>
      </c>
      <c r="F25" s="236">
        <f t="shared" si="1"/>
        <v>0</v>
      </c>
      <c r="G25" s="236">
        <f t="shared" si="2"/>
        <v>0</v>
      </c>
      <c r="H25" s="269">
        <f t="shared" si="3"/>
        <v>0</v>
      </c>
      <c r="I25" s="117">
        <v>103060123</v>
      </c>
    </row>
    <row r="26" spans="1:9" s="97" customFormat="1" ht="20.25" customHeight="1">
      <c r="A26" s="270" t="s">
        <v>1827</v>
      </c>
      <c r="B26" s="257">
        <v>0</v>
      </c>
      <c r="C26" s="257"/>
      <c r="D26" s="257">
        <v>0</v>
      </c>
      <c r="E26" s="257">
        <v>0</v>
      </c>
      <c r="F26" s="236">
        <f t="shared" si="1"/>
        <v>0</v>
      </c>
      <c r="G26" s="236">
        <f t="shared" si="2"/>
        <v>0</v>
      </c>
      <c r="H26" s="269">
        <f t="shared" si="3"/>
        <v>0</v>
      </c>
      <c r="I26" s="117">
        <v>103060124</v>
      </c>
    </row>
    <row r="27" spans="1:9" s="97" customFormat="1" ht="20.25" customHeight="1">
      <c r="A27" s="270" t="s">
        <v>1828</v>
      </c>
      <c r="B27" s="257">
        <v>0</v>
      </c>
      <c r="C27" s="257"/>
      <c r="D27" s="257">
        <v>0</v>
      </c>
      <c r="E27" s="257">
        <v>0</v>
      </c>
      <c r="F27" s="236">
        <f t="shared" si="1"/>
        <v>0</v>
      </c>
      <c r="G27" s="236">
        <f t="shared" si="2"/>
        <v>0</v>
      </c>
      <c r="H27" s="269">
        <f t="shared" si="3"/>
        <v>0</v>
      </c>
      <c r="I27" s="117">
        <v>103060125</v>
      </c>
    </row>
    <row r="28" spans="1:9" s="97" customFormat="1" ht="20.25" customHeight="1">
      <c r="A28" s="270" t="s">
        <v>1829</v>
      </c>
      <c r="B28" s="257">
        <v>0</v>
      </c>
      <c r="C28" s="257"/>
      <c r="D28" s="257">
        <v>0</v>
      </c>
      <c r="E28" s="257">
        <v>0</v>
      </c>
      <c r="F28" s="236">
        <f t="shared" si="1"/>
        <v>0</v>
      </c>
      <c r="G28" s="236">
        <f t="shared" si="2"/>
        <v>0</v>
      </c>
      <c r="H28" s="269">
        <f t="shared" si="3"/>
        <v>0</v>
      </c>
      <c r="I28" s="117">
        <v>103060126</v>
      </c>
    </row>
    <row r="29" spans="1:9" s="97" customFormat="1" ht="20.25" customHeight="1">
      <c r="A29" s="270" t="s">
        <v>1830</v>
      </c>
      <c r="B29" s="257">
        <v>0</v>
      </c>
      <c r="C29" s="257"/>
      <c r="D29" s="257">
        <v>0</v>
      </c>
      <c r="E29" s="257">
        <v>0</v>
      </c>
      <c r="F29" s="236">
        <f t="shared" si="1"/>
        <v>0</v>
      </c>
      <c r="G29" s="236">
        <f t="shared" si="2"/>
        <v>0</v>
      </c>
      <c r="H29" s="269">
        <f t="shared" si="3"/>
        <v>0</v>
      </c>
      <c r="I29" s="117">
        <v>103060127</v>
      </c>
    </row>
    <row r="30" spans="1:9" s="97" customFormat="1" ht="20.25" customHeight="1">
      <c r="A30" s="270" t="s">
        <v>1831</v>
      </c>
      <c r="B30" s="257">
        <v>0</v>
      </c>
      <c r="C30" s="257"/>
      <c r="D30" s="257">
        <v>0</v>
      </c>
      <c r="E30" s="257">
        <v>0</v>
      </c>
      <c r="F30" s="236">
        <f t="shared" si="1"/>
        <v>0</v>
      </c>
      <c r="G30" s="236">
        <f t="shared" si="2"/>
        <v>0</v>
      </c>
      <c r="H30" s="269">
        <f t="shared" si="3"/>
        <v>0</v>
      </c>
      <c r="I30" s="117">
        <v>103060128</v>
      </c>
    </row>
    <row r="31" spans="1:9" s="97" customFormat="1" ht="20.25" customHeight="1">
      <c r="A31" s="270" t="s">
        <v>1832</v>
      </c>
      <c r="B31" s="257">
        <v>0</v>
      </c>
      <c r="C31" s="257"/>
      <c r="D31" s="257">
        <v>0</v>
      </c>
      <c r="E31" s="257">
        <v>0</v>
      </c>
      <c r="F31" s="236">
        <f t="shared" si="1"/>
        <v>0</v>
      </c>
      <c r="G31" s="236">
        <f t="shared" si="2"/>
        <v>0</v>
      </c>
      <c r="H31" s="269">
        <f t="shared" si="3"/>
        <v>0</v>
      </c>
      <c r="I31" s="117">
        <v>103060129</v>
      </c>
    </row>
    <row r="32" spans="1:9" s="97" customFormat="1" ht="20.25" customHeight="1">
      <c r="A32" s="270" t="s">
        <v>1833</v>
      </c>
      <c r="B32" s="257">
        <v>0</v>
      </c>
      <c r="C32" s="257"/>
      <c r="D32" s="257">
        <v>0</v>
      </c>
      <c r="E32" s="257">
        <v>0</v>
      </c>
      <c r="F32" s="236">
        <f t="shared" si="1"/>
        <v>0</v>
      </c>
      <c r="G32" s="236">
        <f t="shared" si="2"/>
        <v>0</v>
      </c>
      <c r="H32" s="269">
        <f t="shared" si="3"/>
        <v>0</v>
      </c>
      <c r="I32" s="117">
        <v>103060130</v>
      </c>
    </row>
    <row r="33" spans="1:9" s="97" customFormat="1" ht="20.25" customHeight="1">
      <c r="A33" s="270" t="s">
        <v>1834</v>
      </c>
      <c r="B33" s="257">
        <v>0</v>
      </c>
      <c r="C33" s="257"/>
      <c r="D33" s="257">
        <v>0</v>
      </c>
      <c r="E33" s="257">
        <v>0</v>
      </c>
      <c r="F33" s="236">
        <f t="shared" si="1"/>
        <v>0</v>
      </c>
      <c r="G33" s="236">
        <f t="shared" si="2"/>
        <v>0</v>
      </c>
      <c r="H33" s="269">
        <f t="shared" si="3"/>
        <v>0</v>
      </c>
      <c r="I33" s="117">
        <v>103060131</v>
      </c>
    </row>
    <row r="34" spans="1:9" s="97" customFormat="1" ht="20.25" customHeight="1">
      <c r="A34" s="270" t="s">
        <v>1835</v>
      </c>
      <c r="B34" s="257">
        <v>0</v>
      </c>
      <c r="C34" s="257"/>
      <c r="D34" s="257">
        <v>0</v>
      </c>
      <c r="E34" s="257">
        <v>0</v>
      </c>
      <c r="F34" s="236">
        <f t="shared" si="1"/>
        <v>0</v>
      </c>
      <c r="G34" s="236">
        <f t="shared" si="2"/>
        <v>0</v>
      </c>
      <c r="H34" s="269">
        <f t="shared" si="3"/>
        <v>0</v>
      </c>
      <c r="I34" s="117">
        <v>103060132</v>
      </c>
    </row>
    <row r="35" spans="1:9" s="97" customFormat="1" ht="20.25" customHeight="1">
      <c r="A35" s="270" t="s">
        <v>1836</v>
      </c>
      <c r="B35" s="257">
        <v>0</v>
      </c>
      <c r="C35" s="257"/>
      <c r="D35" s="257">
        <v>0</v>
      </c>
      <c r="E35" s="257">
        <v>0</v>
      </c>
      <c r="F35" s="236">
        <f t="shared" si="1"/>
        <v>0</v>
      </c>
      <c r="G35" s="236">
        <f t="shared" si="2"/>
        <v>0</v>
      </c>
      <c r="H35" s="269">
        <f t="shared" si="3"/>
        <v>0</v>
      </c>
      <c r="I35" s="117">
        <v>103060133</v>
      </c>
    </row>
    <row r="36" spans="1:9" s="97" customFormat="1" ht="20.25" customHeight="1">
      <c r="A36" s="270" t="s">
        <v>1837</v>
      </c>
      <c r="B36" s="257">
        <v>0</v>
      </c>
      <c r="C36" s="257"/>
      <c r="D36" s="257">
        <v>0</v>
      </c>
      <c r="E36" s="257">
        <v>0</v>
      </c>
      <c r="F36" s="236">
        <f t="shared" si="1"/>
        <v>0</v>
      </c>
      <c r="G36" s="236">
        <f t="shared" si="2"/>
        <v>0</v>
      </c>
      <c r="H36" s="269">
        <f t="shared" si="3"/>
        <v>0</v>
      </c>
      <c r="I36" s="117">
        <v>103060134</v>
      </c>
    </row>
    <row r="37" spans="1:9" s="97" customFormat="1" ht="20.25" customHeight="1">
      <c r="A37" s="270" t="s">
        <v>1838</v>
      </c>
      <c r="B37" s="257">
        <v>0</v>
      </c>
      <c r="C37" s="257"/>
      <c r="D37" s="257">
        <v>0</v>
      </c>
      <c r="E37" s="257">
        <v>0</v>
      </c>
      <c r="F37" s="236">
        <f t="shared" si="1"/>
        <v>0</v>
      </c>
      <c r="G37" s="236">
        <f t="shared" si="2"/>
        <v>0</v>
      </c>
      <c r="H37" s="269">
        <f t="shared" si="3"/>
        <v>0</v>
      </c>
      <c r="I37" s="117">
        <v>103060198</v>
      </c>
    </row>
    <row r="38" spans="1:9" s="97" customFormat="1" ht="20.25" customHeight="1">
      <c r="A38" s="270" t="s">
        <v>1839</v>
      </c>
      <c r="B38" s="257">
        <v>0</v>
      </c>
      <c r="C38" s="257"/>
      <c r="D38" s="257">
        <v>0</v>
      </c>
      <c r="E38" s="257">
        <v>0</v>
      </c>
      <c r="F38" s="236">
        <f t="shared" si="1"/>
        <v>0</v>
      </c>
      <c r="G38" s="236">
        <f t="shared" si="2"/>
        <v>0</v>
      </c>
      <c r="H38" s="269">
        <f t="shared" si="3"/>
        <v>0</v>
      </c>
      <c r="I38" s="117">
        <v>1030602</v>
      </c>
    </row>
    <row r="39" spans="1:9" s="97" customFormat="1" ht="20.25" customHeight="1">
      <c r="A39" s="270" t="s">
        <v>1840</v>
      </c>
      <c r="B39" s="257">
        <v>0</v>
      </c>
      <c r="C39" s="257"/>
      <c r="D39" s="257">
        <v>0</v>
      </c>
      <c r="E39" s="257">
        <v>0</v>
      </c>
      <c r="F39" s="236">
        <f t="shared" si="1"/>
        <v>0</v>
      </c>
      <c r="G39" s="236">
        <f t="shared" si="2"/>
        <v>0</v>
      </c>
      <c r="H39" s="269">
        <f t="shared" si="3"/>
        <v>0</v>
      </c>
      <c r="I39" s="117">
        <v>103060202</v>
      </c>
    </row>
    <row r="40" spans="1:9" s="97" customFormat="1" ht="20.25" customHeight="1">
      <c r="A40" s="270" t="s">
        <v>1841</v>
      </c>
      <c r="B40" s="257">
        <v>0</v>
      </c>
      <c r="C40" s="257"/>
      <c r="D40" s="257">
        <v>0</v>
      </c>
      <c r="E40" s="257">
        <v>0</v>
      </c>
      <c r="F40" s="236">
        <f t="shared" si="1"/>
        <v>0</v>
      </c>
      <c r="G40" s="236">
        <f t="shared" si="2"/>
        <v>0</v>
      </c>
      <c r="H40" s="269">
        <f t="shared" si="3"/>
        <v>0</v>
      </c>
      <c r="I40" s="117">
        <v>103060203</v>
      </c>
    </row>
    <row r="41" spans="1:9" s="97" customFormat="1" ht="20.25" customHeight="1">
      <c r="A41" s="270" t="s">
        <v>1842</v>
      </c>
      <c r="B41" s="257">
        <v>0</v>
      </c>
      <c r="C41" s="257"/>
      <c r="D41" s="257">
        <v>0</v>
      </c>
      <c r="E41" s="257">
        <v>0</v>
      </c>
      <c r="F41" s="236">
        <f t="shared" si="1"/>
        <v>0</v>
      </c>
      <c r="G41" s="236">
        <f t="shared" si="2"/>
        <v>0</v>
      </c>
      <c r="H41" s="269">
        <f t="shared" si="3"/>
        <v>0</v>
      </c>
      <c r="I41" s="117">
        <v>103060204</v>
      </c>
    </row>
    <row r="42" spans="1:9" s="97" customFormat="1" ht="20.25" customHeight="1">
      <c r="A42" s="270" t="s">
        <v>1843</v>
      </c>
      <c r="B42" s="257">
        <v>0</v>
      </c>
      <c r="C42" s="257"/>
      <c r="D42" s="257">
        <v>0</v>
      </c>
      <c r="E42" s="257">
        <v>0</v>
      </c>
      <c r="F42" s="236">
        <f t="shared" si="1"/>
        <v>0</v>
      </c>
      <c r="G42" s="236">
        <f t="shared" si="2"/>
        <v>0</v>
      </c>
      <c r="H42" s="269">
        <f t="shared" si="3"/>
        <v>0</v>
      </c>
      <c r="I42" s="117">
        <v>103060298</v>
      </c>
    </row>
    <row r="43" spans="1:9" s="97" customFormat="1" ht="20.25" customHeight="1">
      <c r="A43" s="270" t="s">
        <v>1844</v>
      </c>
      <c r="B43" s="257">
        <v>0</v>
      </c>
      <c r="C43" s="257"/>
      <c r="D43" s="257">
        <v>0</v>
      </c>
      <c r="E43" s="257">
        <v>0</v>
      </c>
      <c r="F43" s="236">
        <f t="shared" si="1"/>
        <v>0</v>
      </c>
      <c r="G43" s="236">
        <f t="shared" si="2"/>
        <v>0</v>
      </c>
      <c r="H43" s="269">
        <f t="shared" si="3"/>
        <v>0</v>
      </c>
      <c r="I43" s="117">
        <v>1030603</v>
      </c>
    </row>
    <row r="44" spans="1:9" s="97" customFormat="1" ht="20.25" customHeight="1">
      <c r="A44" s="270" t="s">
        <v>1845</v>
      </c>
      <c r="B44" s="257">
        <v>0</v>
      </c>
      <c r="C44" s="257"/>
      <c r="D44" s="257">
        <v>0</v>
      </c>
      <c r="E44" s="257">
        <v>0</v>
      </c>
      <c r="F44" s="236">
        <f t="shared" si="1"/>
        <v>0</v>
      </c>
      <c r="G44" s="236">
        <f t="shared" si="2"/>
        <v>0</v>
      </c>
      <c r="H44" s="269">
        <f t="shared" si="3"/>
        <v>0</v>
      </c>
      <c r="I44" s="117">
        <v>103060301</v>
      </c>
    </row>
    <row r="45" spans="1:9" s="97" customFormat="1" ht="20.25" customHeight="1">
      <c r="A45" s="270" t="s">
        <v>1846</v>
      </c>
      <c r="B45" s="257">
        <v>0</v>
      </c>
      <c r="C45" s="257"/>
      <c r="D45" s="257">
        <v>0</v>
      </c>
      <c r="E45" s="257">
        <v>0</v>
      </c>
      <c r="F45" s="236">
        <f t="shared" si="1"/>
        <v>0</v>
      </c>
      <c r="G45" s="236">
        <f t="shared" si="2"/>
        <v>0</v>
      </c>
      <c r="H45" s="269">
        <f t="shared" si="3"/>
        <v>0</v>
      </c>
      <c r="I45" s="117">
        <v>103060304</v>
      </c>
    </row>
    <row r="46" spans="1:9" s="97" customFormat="1" ht="20.25" customHeight="1">
      <c r="A46" s="270" t="s">
        <v>1847</v>
      </c>
      <c r="B46" s="257">
        <v>0</v>
      </c>
      <c r="C46" s="257"/>
      <c r="D46" s="257">
        <v>0</v>
      </c>
      <c r="E46" s="257">
        <v>0</v>
      </c>
      <c r="F46" s="236">
        <f t="shared" si="1"/>
        <v>0</v>
      </c>
      <c r="G46" s="236">
        <f t="shared" si="2"/>
        <v>0</v>
      </c>
      <c r="H46" s="269">
        <f t="shared" si="3"/>
        <v>0</v>
      </c>
      <c r="I46" s="117">
        <v>103060305</v>
      </c>
    </row>
    <row r="47" spans="1:9" s="97" customFormat="1" ht="20.25" customHeight="1">
      <c r="A47" s="270" t="s">
        <v>1848</v>
      </c>
      <c r="B47" s="257">
        <v>0</v>
      </c>
      <c r="C47" s="257"/>
      <c r="D47" s="257">
        <v>0</v>
      </c>
      <c r="E47" s="257">
        <v>0</v>
      </c>
      <c r="F47" s="236">
        <f t="shared" si="1"/>
        <v>0</v>
      </c>
      <c r="G47" s="236">
        <f t="shared" si="2"/>
        <v>0</v>
      </c>
      <c r="H47" s="269">
        <f t="shared" si="3"/>
        <v>0</v>
      </c>
      <c r="I47" s="117">
        <v>103060307</v>
      </c>
    </row>
    <row r="48" spans="1:9" s="97" customFormat="1" ht="20.25" customHeight="1">
      <c r="A48" s="270" t="s">
        <v>1849</v>
      </c>
      <c r="B48" s="257">
        <v>0</v>
      </c>
      <c r="C48" s="257"/>
      <c r="D48" s="257">
        <v>0</v>
      </c>
      <c r="E48" s="257">
        <v>0</v>
      </c>
      <c r="F48" s="236">
        <f t="shared" si="1"/>
        <v>0</v>
      </c>
      <c r="G48" s="236">
        <f t="shared" si="2"/>
        <v>0</v>
      </c>
      <c r="H48" s="269">
        <f t="shared" si="3"/>
        <v>0</v>
      </c>
      <c r="I48" s="117">
        <v>103060398</v>
      </c>
    </row>
    <row r="49" spans="1:10" s="97" customFormat="1" ht="20.25" customHeight="1">
      <c r="A49" s="270" t="s">
        <v>1850</v>
      </c>
      <c r="B49" s="257">
        <v>0</v>
      </c>
      <c r="C49" s="257"/>
      <c r="D49" s="257">
        <v>0</v>
      </c>
      <c r="E49" s="257">
        <v>0</v>
      </c>
      <c r="F49" s="236">
        <f t="shared" si="1"/>
        <v>0</v>
      </c>
      <c r="G49" s="236">
        <f t="shared" si="2"/>
        <v>0</v>
      </c>
      <c r="H49" s="269">
        <f t="shared" si="3"/>
        <v>0</v>
      </c>
      <c r="I49" s="117">
        <v>1030604</v>
      </c>
    </row>
    <row r="50" spans="1:10" s="97" customFormat="1" ht="20.25" customHeight="1">
      <c r="A50" s="270" t="s">
        <v>1851</v>
      </c>
      <c r="B50" s="257">
        <v>0</v>
      </c>
      <c r="C50" s="257"/>
      <c r="D50" s="257">
        <v>0</v>
      </c>
      <c r="E50" s="257">
        <v>0</v>
      </c>
      <c r="F50" s="236">
        <f t="shared" si="1"/>
        <v>0</v>
      </c>
      <c r="G50" s="236">
        <f t="shared" si="2"/>
        <v>0</v>
      </c>
      <c r="H50" s="269">
        <f t="shared" si="3"/>
        <v>0</v>
      </c>
      <c r="I50" s="117">
        <v>103060401</v>
      </c>
    </row>
    <row r="51" spans="1:10" s="97" customFormat="1" ht="20.25" customHeight="1">
      <c r="A51" s="270" t="s">
        <v>1852</v>
      </c>
      <c r="B51" s="257">
        <v>0</v>
      </c>
      <c r="C51" s="257"/>
      <c r="D51" s="257">
        <v>0</v>
      </c>
      <c r="E51" s="257">
        <v>0</v>
      </c>
      <c r="F51" s="236">
        <f t="shared" si="1"/>
        <v>0</v>
      </c>
      <c r="G51" s="236">
        <f t="shared" si="2"/>
        <v>0</v>
      </c>
      <c r="H51" s="269">
        <f t="shared" si="3"/>
        <v>0</v>
      </c>
      <c r="I51" s="117">
        <v>103060402</v>
      </c>
    </row>
    <row r="52" spans="1:10" s="97" customFormat="1" ht="20.25" customHeight="1">
      <c r="A52" s="270" t="s">
        <v>1853</v>
      </c>
      <c r="B52" s="257">
        <v>0</v>
      </c>
      <c r="C52" s="257"/>
      <c r="D52" s="257">
        <v>0</v>
      </c>
      <c r="E52" s="257">
        <v>0</v>
      </c>
      <c r="F52" s="236">
        <f t="shared" si="1"/>
        <v>0</v>
      </c>
      <c r="G52" s="236">
        <f t="shared" si="2"/>
        <v>0</v>
      </c>
      <c r="H52" s="269">
        <f t="shared" si="3"/>
        <v>0</v>
      </c>
      <c r="I52" s="117">
        <v>103060498</v>
      </c>
    </row>
    <row r="53" spans="1:10" s="97" customFormat="1" ht="20.25" customHeight="1">
      <c r="A53" s="270" t="s">
        <v>1854</v>
      </c>
      <c r="B53" s="257">
        <v>0</v>
      </c>
      <c r="C53" s="257"/>
      <c r="D53" s="257">
        <v>0</v>
      </c>
      <c r="E53" s="257">
        <v>0</v>
      </c>
      <c r="F53" s="236">
        <f t="shared" si="1"/>
        <v>0</v>
      </c>
      <c r="G53" s="236">
        <f t="shared" si="2"/>
        <v>0</v>
      </c>
      <c r="H53" s="269">
        <f t="shared" si="3"/>
        <v>0</v>
      </c>
      <c r="I53" s="117">
        <v>1030698</v>
      </c>
    </row>
    <row r="54" spans="1:10" s="97" customFormat="1" ht="20.25" customHeight="1">
      <c r="A54" s="268" t="str">
        <f t="shared" si="0"/>
        <v/>
      </c>
      <c r="B54" s="257">
        <v>2</v>
      </c>
      <c r="C54" s="257"/>
      <c r="D54" s="257">
        <v>3</v>
      </c>
      <c r="E54" s="257">
        <v>3</v>
      </c>
      <c r="F54" s="236">
        <f t="shared" si="1"/>
        <v>1.5</v>
      </c>
      <c r="G54" s="236">
        <f t="shared" si="2"/>
        <v>0</v>
      </c>
      <c r="H54" s="269">
        <f t="shared" si="3"/>
        <v>1</v>
      </c>
      <c r="I54" s="263"/>
    </row>
    <row r="55" spans="1:10" s="97" customFormat="1" ht="20.25" customHeight="1">
      <c r="A55" s="268" t="s">
        <v>1855</v>
      </c>
      <c r="B55" s="258"/>
      <c r="C55" s="258"/>
      <c r="D55" s="258"/>
      <c r="E55" s="258"/>
      <c r="F55" s="236">
        <f t="shared" si="1"/>
        <v>0</v>
      </c>
      <c r="G55" s="236">
        <f t="shared" si="2"/>
        <v>0</v>
      </c>
      <c r="H55" s="269">
        <f t="shared" si="3"/>
        <v>0</v>
      </c>
      <c r="I55" s="263"/>
    </row>
    <row r="56" spans="1:10" s="97" customFormat="1" ht="20.25" customHeight="1">
      <c r="A56" s="270" t="s">
        <v>1856</v>
      </c>
      <c r="B56" s="257"/>
      <c r="C56" s="257"/>
      <c r="D56" s="257">
        <v>8</v>
      </c>
      <c r="E56" s="257">
        <v>7</v>
      </c>
      <c r="F56" s="236">
        <f>IF(B56=0,0,E56/B56)</f>
        <v>0</v>
      </c>
      <c r="G56" s="236">
        <f t="shared" si="2"/>
        <v>0</v>
      </c>
      <c r="H56" s="269">
        <f t="shared" si="3"/>
        <v>0.875</v>
      </c>
      <c r="I56" s="117">
        <v>1100501</v>
      </c>
    </row>
    <row r="57" spans="1:10" s="97" customFormat="1" ht="20.25" customHeight="1">
      <c r="A57" s="270" t="s">
        <v>1857</v>
      </c>
      <c r="B57" s="257"/>
      <c r="C57" s="257"/>
      <c r="D57" s="257"/>
      <c r="E57" s="257"/>
      <c r="F57" s="236">
        <f t="shared" si="1"/>
        <v>0</v>
      </c>
      <c r="G57" s="236">
        <f t="shared" si="2"/>
        <v>0</v>
      </c>
      <c r="H57" s="269">
        <f t="shared" si="3"/>
        <v>0</v>
      </c>
      <c r="I57" s="117">
        <v>1100604</v>
      </c>
    </row>
    <row r="58" spans="1:10" s="97" customFormat="1" ht="20.25" customHeight="1">
      <c r="A58" s="270" t="s">
        <v>1858</v>
      </c>
      <c r="B58" s="257"/>
      <c r="C58" s="257"/>
      <c r="D58" s="257"/>
      <c r="E58" s="257"/>
      <c r="F58" s="236">
        <f t="shared" si="1"/>
        <v>0</v>
      </c>
      <c r="G58" s="236">
        <f t="shared" si="2"/>
        <v>0</v>
      </c>
      <c r="H58" s="269">
        <f t="shared" si="3"/>
        <v>0</v>
      </c>
      <c r="I58" s="117">
        <v>1100804</v>
      </c>
    </row>
    <row r="59" spans="1:10" s="97" customFormat="1" ht="20.25" customHeight="1">
      <c r="A59" s="270" t="s">
        <v>1859</v>
      </c>
      <c r="B59" s="257"/>
      <c r="C59" s="257"/>
      <c r="D59" s="257"/>
      <c r="E59" s="257"/>
      <c r="F59" s="236">
        <f t="shared" si="1"/>
        <v>0</v>
      </c>
      <c r="G59" s="236">
        <f t="shared" si="2"/>
        <v>0</v>
      </c>
      <c r="H59" s="269">
        <f t="shared" si="3"/>
        <v>0</v>
      </c>
      <c r="I59" s="263"/>
    </row>
    <row r="60" spans="1:10" s="97" customFormat="1" ht="20.25" customHeight="1">
      <c r="A60" s="270" t="s">
        <v>1860</v>
      </c>
      <c r="B60" s="257"/>
      <c r="C60" s="257"/>
      <c r="D60" s="257"/>
      <c r="E60" s="257"/>
      <c r="F60" s="236">
        <f t="shared" si="1"/>
        <v>0</v>
      </c>
      <c r="G60" s="236">
        <f t="shared" si="2"/>
        <v>0</v>
      </c>
      <c r="H60" s="269">
        <f t="shared" si="3"/>
        <v>0</v>
      </c>
      <c r="I60" s="263"/>
    </row>
    <row r="61" spans="1:10" s="97" customFormat="1" ht="20.25" customHeight="1">
      <c r="A61" s="270" t="str">
        <f t="shared" si="0"/>
        <v/>
      </c>
      <c r="B61" s="257"/>
      <c r="C61" s="257"/>
      <c r="D61" s="257"/>
      <c r="E61" s="257"/>
      <c r="F61" s="236">
        <f t="shared" si="1"/>
        <v>0</v>
      </c>
      <c r="G61" s="236">
        <f t="shared" si="2"/>
        <v>0</v>
      </c>
      <c r="H61" s="269">
        <f t="shared" si="3"/>
        <v>0</v>
      </c>
      <c r="I61" s="263"/>
    </row>
    <row r="62" spans="1:10" s="97" customFormat="1" ht="20.25" customHeight="1">
      <c r="A62" s="270" t="str">
        <f t="shared" si="0"/>
        <v/>
      </c>
      <c r="B62" s="257"/>
      <c r="C62" s="257"/>
      <c r="D62" s="257"/>
      <c r="E62" s="257"/>
      <c r="F62" s="236">
        <f t="shared" si="1"/>
        <v>0</v>
      </c>
      <c r="G62" s="236">
        <f t="shared" si="2"/>
        <v>0</v>
      </c>
      <c r="H62" s="269">
        <f t="shared" si="3"/>
        <v>0</v>
      </c>
      <c r="I62" s="263"/>
    </row>
    <row r="63" spans="1:10" s="118" customFormat="1" ht="20.25" customHeight="1">
      <c r="A63" s="271" t="s">
        <v>1861</v>
      </c>
      <c r="B63" s="272">
        <f>B54+SUM(B55:B62)</f>
        <v>2</v>
      </c>
      <c r="C63" s="272">
        <f t="shared" ref="C63:E63" si="4">C54+SUM(C55:C62)</f>
        <v>0</v>
      </c>
      <c r="D63" s="272">
        <f t="shared" si="4"/>
        <v>11</v>
      </c>
      <c r="E63" s="272">
        <f t="shared" si="4"/>
        <v>10</v>
      </c>
      <c r="F63" s="273">
        <f t="shared" si="1"/>
        <v>5</v>
      </c>
      <c r="G63" s="273">
        <f t="shared" si="2"/>
        <v>0</v>
      </c>
      <c r="H63" s="274">
        <f t="shared" si="3"/>
        <v>0.90909090909090906</v>
      </c>
      <c r="I63" s="264"/>
    </row>
    <row r="64" spans="1:10" ht="14.25" customHeight="1">
      <c r="F64" s="259">
        <f t="shared" si="1"/>
        <v>0</v>
      </c>
      <c r="G64" s="259">
        <f t="shared" si="2"/>
        <v>0</v>
      </c>
      <c r="H64" s="259">
        <f t="shared" si="3"/>
        <v>0</v>
      </c>
      <c r="I64" s="260"/>
      <c r="J64" s="261"/>
    </row>
  </sheetData>
  <sheetProtection insertColumns="0" insertRows="0" deleteColumns="0" deleteRows="0" autoFilter="0"/>
  <mergeCells count="1">
    <mergeCell ref="A1:H1"/>
  </mergeCells>
  <phoneticPr fontId="65" type="noConversion"/>
  <printOptions horizontalCentered="1"/>
  <pageMargins left="0.39370078740157483" right="0.39370078740157483" top="0.98425196850393704" bottom="0.98425196850393704" header="0.51181102362204722" footer="0.51181102362204722"/>
  <pageSetup paperSize="9" scale="8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showZeros="0" workbookViewId="0">
      <pane xSplit="1" ySplit="3" topLeftCell="B4" activePane="bottomRight" state="frozen"/>
      <selection pane="topRight" activeCell="B1" sqref="B1"/>
      <selection pane="bottomLeft" activeCell="A4" sqref="A4"/>
      <selection pane="bottomRight" activeCell="E16" sqref="E16"/>
    </sheetView>
  </sheetViews>
  <sheetFormatPr defaultColWidth="7.875" defaultRowHeight="14.25" customHeight="1"/>
  <cols>
    <col min="1" max="1" width="38.25" style="98" customWidth="1"/>
    <col min="2" max="2" width="15.625" style="98" customWidth="1"/>
    <col min="3" max="3" width="15.625" style="98" hidden="1" customWidth="1"/>
    <col min="4" max="4" width="15.5" style="98" customWidth="1"/>
    <col min="5" max="6" width="15.625" style="98" customWidth="1"/>
    <col min="7" max="7" width="15.625" style="98" hidden="1" customWidth="1"/>
    <col min="8" max="8" width="15.625" style="98" customWidth="1"/>
    <col min="9" max="9" width="15.625" style="108" hidden="1" customWidth="1"/>
  </cols>
  <sheetData>
    <row r="1" spans="1:9" s="97" customFormat="1" ht="45" customHeight="1">
      <c r="A1" s="374" t="s">
        <v>1908</v>
      </c>
      <c r="B1" s="374"/>
      <c r="C1" s="374"/>
      <c r="D1" s="374"/>
      <c r="E1" s="374"/>
      <c r="F1" s="374"/>
      <c r="G1" s="374"/>
      <c r="H1" s="374"/>
      <c r="I1" s="202"/>
    </row>
    <row r="2" spans="1:9" s="275" customFormat="1" ht="20.25" customHeight="1">
      <c r="A2" s="256" t="str">
        <f t="shared" ref="A2:G40" si="0">""</f>
        <v/>
      </c>
      <c r="B2" s="256" t="str">
        <f t="shared" si="0"/>
        <v/>
      </c>
      <c r="C2" s="256" t="str">
        <f t="shared" si="0"/>
        <v/>
      </c>
      <c r="D2" s="256" t="str">
        <f t="shared" si="0"/>
        <v/>
      </c>
      <c r="E2" s="256" t="str">
        <f t="shared" si="0"/>
        <v/>
      </c>
      <c r="F2" s="256" t="str">
        <f t="shared" si="0"/>
        <v/>
      </c>
      <c r="G2" s="207" t="str">
        <f t="shared" si="0"/>
        <v/>
      </c>
      <c r="H2" s="235" t="s">
        <v>1528</v>
      </c>
      <c r="I2" s="235"/>
    </row>
    <row r="3" spans="1:9" s="275" customFormat="1" ht="30" customHeight="1">
      <c r="A3" s="276" t="s">
        <v>1863</v>
      </c>
      <c r="B3" s="277" t="s">
        <v>1864</v>
      </c>
      <c r="C3" s="277" t="s">
        <v>1865</v>
      </c>
      <c r="D3" s="277" t="s">
        <v>1866</v>
      </c>
      <c r="E3" s="277" t="s">
        <v>1867</v>
      </c>
      <c r="F3" s="277" t="s">
        <v>1868</v>
      </c>
      <c r="G3" s="277" t="s">
        <v>1869</v>
      </c>
      <c r="H3" s="277" t="s">
        <v>1870</v>
      </c>
      <c r="I3" s="278" t="s">
        <v>1871</v>
      </c>
    </row>
    <row r="4" spans="1:9" s="275" customFormat="1" ht="20.25" customHeight="1">
      <c r="A4" s="279" t="s">
        <v>1872</v>
      </c>
      <c r="B4" s="257">
        <v>0</v>
      </c>
      <c r="C4" s="257"/>
      <c r="D4" s="257">
        <v>0</v>
      </c>
      <c r="E4" s="257">
        <v>0</v>
      </c>
      <c r="F4" s="236">
        <f t="shared" ref="F4:F31" si="1">IF(B4=0,0,E4/B4)</f>
        <v>0</v>
      </c>
      <c r="G4" s="236">
        <f t="shared" ref="G4:G31" si="2">IF(C4=0,0,E4/C4)</f>
        <v>0</v>
      </c>
      <c r="H4" s="236">
        <f t="shared" ref="H4:H41" si="3">IF(D4=0,0,E4/D4)</f>
        <v>0</v>
      </c>
      <c r="I4" s="220">
        <v>208</v>
      </c>
    </row>
    <row r="5" spans="1:9" s="275" customFormat="1" ht="20.25" customHeight="1">
      <c r="A5" s="279" t="s">
        <v>1873</v>
      </c>
      <c r="B5" s="257">
        <v>0</v>
      </c>
      <c r="C5" s="257"/>
      <c r="D5" s="257">
        <v>0</v>
      </c>
      <c r="E5" s="257">
        <v>0</v>
      </c>
      <c r="F5" s="236">
        <f t="shared" si="1"/>
        <v>0</v>
      </c>
      <c r="G5" s="236">
        <f t="shared" si="2"/>
        <v>0</v>
      </c>
      <c r="H5" s="236">
        <f t="shared" si="3"/>
        <v>0</v>
      </c>
      <c r="I5" s="220">
        <v>20804</v>
      </c>
    </row>
    <row r="6" spans="1:9" s="275" customFormat="1" ht="20.25" customHeight="1">
      <c r="A6" s="279" t="s">
        <v>1874</v>
      </c>
      <c r="B6" s="257">
        <v>0</v>
      </c>
      <c r="C6" s="257"/>
      <c r="D6" s="257">
        <v>0</v>
      </c>
      <c r="E6" s="257">
        <v>0</v>
      </c>
      <c r="F6" s="236">
        <f t="shared" si="1"/>
        <v>0</v>
      </c>
      <c r="G6" s="236">
        <f t="shared" si="2"/>
        <v>0</v>
      </c>
      <c r="H6" s="236">
        <f t="shared" si="3"/>
        <v>0</v>
      </c>
      <c r="I6" s="220">
        <v>2080451</v>
      </c>
    </row>
    <row r="7" spans="1:9" s="275" customFormat="1" ht="20.25" customHeight="1">
      <c r="A7" s="279" t="s">
        <v>1875</v>
      </c>
      <c r="B7" s="257">
        <v>7</v>
      </c>
      <c r="C7" s="257"/>
      <c r="D7" s="257">
        <v>8</v>
      </c>
      <c r="E7" s="257">
        <v>7</v>
      </c>
      <c r="F7" s="236">
        <f t="shared" si="1"/>
        <v>1</v>
      </c>
      <c r="G7" s="236">
        <f t="shared" si="2"/>
        <v>0</v>
      </c>
      <c r="H7" s="236">
        <f t="shared" si="3"/>
        <v>0.875</v>
      </c>
      <c r="I7" s="220">
        <v>223</v>
      </c>
    </row>
    <row r="8" spans="1:9" s="275" customFormat="1" ht="20.25" customHeight="1">
      <c r="A8" s="279" t="s">
        <v>1876</v>
      </c>
      <c r="B8" s="257">
        <v>7</v>
      </c>
      <c r="C8" s="257"/>
      <c r="D8" s="257">
        <v>8</v>
      </c>
      <c r="E8" s="257">
        <v>7</v>
      </c>
      <c r="F8" s="236">
        <f t="shared" si="1"/>
        <v>1</v>
      </c>
      <c r="G8" s="236">
        <f t="shared" si="2"/>
        <v>0</v>
      </c>
      <c r="H8" s="236">
        <f t="shared" si="3"/>
        <v>0.875</v>
      </c>
      <c r="I8" s="280">
        <v>22301</v>
      </c>
    </row>
    <row r="9" spans="1:9" s="275" customFormat="1" ht="20.25" customHeight="1">
      <c r="A9" s="279" t="s">
        <v>1877</v>
      </c>
      <c r="B9" s="257">
        <v>0</v>
      </c>
      <c r="C9" s="257"/>
      <c r="D9" s="257">
        <v>0</v>
      </c>
      <c r="E9" s="257">
        <v>0</v>
      </c>
      <c r="F9" s="236">
        <f t="shared" si="1"/>
        <v>0</v>
      </c>
      <c r="G9" s="236">
        <f t="shared" si="2"/>
        <v>0</v>
      </c>
      <c r="H9" s="236">
        <f t="shared" si="3"/>
        <v>0</v>
      </c>
      <c r="I9" s="220">
        <v>2230101</v>
      </c>
    </row>
    <row r="10" spans="1:9" s="275" customFormat="1" ht="20.25" customHeight="1">
      <c r="A10" s="279" t="s">
        <v>1878</v>
      </c>
      <c r="B10" s="257">
        <v>0</v>
      </c>
      <c r="C10" s="257"/>
      <c r="D10" s="257">
        <v>0</v>
      </c>
      <c r="E10" s="257">
        <v>0</v>
      </c>
      <c r="F10" s="236">
        <f t="shared" si="1"/>
        <v>0</v>
      </c>
      <c r="G10" s="236">
        <f t="shared" si="2"/>
        <v>0</v>
      </c>
      <c r="H10" s="236">
        <f t="shared" si="3"/>
        <v>0</v>
      </c>
      <c r="I10" s="220">
        <v>2230102</v>
      </c>
    </row>
    <row r="11" spans="1:9" s="275" customFormat="1" ht="20.25" customHeight="1">
      <c r="A11" s="279" t="s">
        <v>1879</v>
      </c>
      <c r="B11" s="257">
        <v>0</v>
      </c>
      <c r="C11" s="257"/>
      <c r="D11" s="257">
        <v>0</v>
      </c>
      <c r="E11" s="257">
        <v>0</v>
      </c>
      <c r="F11" s="236">
        <f t="shared" si="1"/>
        <v>0</v>
      </c>
      <c r="G11" s="236">
        <f t="shared" si="2"/>
        <v>0</v>
      </c>
      <c r="H11" s="236">
        <f t="shared" si="3"/>
        <v>0</v>
      </c>
      <c r="I11" s="220">
        <v>2230103</v>
      </c>
    </row>
    <row r="12" spans="1:9" s="275" customFormat="1" ht="20.25" customHeight="1">
      <c r="A12" s="279" t="s">
        <v>1880</v>
      </c>
      <c r="B12" s="257">
        <v>0</v>
      </c>
      <c r="C12" s="257"/>
      <c r="D12" s="257">
        <v>0</v>
      </c>
      <c r="E12" s="257">
        <v>0</v>
      </c>
      <c r="F12" s="236">
        <f t="shared" si="1"/>
        <v>0</v>
      </c>
      <c r="G12" s="236">
        <f t="shared" si="2"/>
        <v>0</v>
      </c>
      <c r="H12" s="236">
        <f t="shared" si="3"/>
        <v>0</v>
      </c>
      <c r="I12" s="220">
        <v>2230104</v>
      </c>
    </row>
    <row r="13" spans="1:9" s="275" customFormat="1" ht="20.25" customHeight="1">
      <c r="A13" s="279" t="s">
        <v>1881</v>
      </c>
      <c r="B13" s="257">
        <v>7</v>
      </c>
      <c r="C13" s="257"/>
      <c r="D13" s="257">
        <v>8</v>
      </c>
      <c r="E13" s="257">
        <v>7</v>
      </c>
      <c r="F13" s="236">
        <f t="shared" si="1"/>
        <v>1</v>
      </c>
      <c r="G13" s="236">
        <f t="shared" si="2"/>
        <v>0</v>
      </c>
      <c r="H13" s="236">
        <f t="shared" si="3"/>
        <v>0.875</v>
      </c>
      <c r="I13" s="220">
        <v>2230105</v>
      </c>
    </row>
    <row r="14" spans="1:9" s="275" customFormat="1" ht="20.25" customHeight="1">
      <c r="A14" s="279" t="s">
        <v>1882</v>
      </c>
      <c r="B14" s="257">
        <v>0</v>
      </c>
      <c r="C14" s="257"/>
      <c r="D14" s="257">
        <v>0</v>
      </c>
      <c r="E14" s="257">
        <v>0</v>
      </c>
      <c r="F14" s="236">
        <f t="shared" si="1"/>
        <v>0</v>
      </c>
      <c r="G14" s="236">
        <f t="shared" si="2"/>
        <v>0</v>
      </c>
      <c r="H14" s="236">
        <f t="shared" si="3"/>
        <v>0</v>
      </c>
      <c r="I14" s="220">
        <v>2230106</v>
      </c>
    </row>
    <row r="15" spans="1:9" s="275" customFormat="1" ht="20.25" customHeight="1">
      <c r="A15" s="279" t="s">
        <v>1883</v>
      </c>
      <c r="B15" s="257">
        <v>0</v>
      </c>
      <c r="C15" s="257"/>
      <c r="D15" s="257">
        <v>0</v>
      </c>
      <c r="E15" s="257">
        <v>0</v>
      </c>
      <c r="F15" s="236">
        <f t="shared" si="1"/>
        <v>0</v>
      </c>
      <c r="G15" s="236">
        <f t="shared" si="2"/>
        <v>0</v>
      </c>
      <c r="H15" s="236">
        <f t="shared" si="3"/>
        <v>0</v>
      </c>
      <c r="I15" s="220">
        <v>2230107</v>
      </c>
    </row>
    <row r="16" spans="1:9" s="275" customFormat="1" ht="20.25" customHeight="1">
      <c r="A16" s="281" t="s">
        <v>1884</v>
      </c>
      <c r="B16" s="282">
        <v>0</v>
      </c>
      <c r="C16" s="282"/>
      <c r="D16" s="282">
        <v>0</v>
      </c>
      <c r="E16" s="282">
        <v>0</v>
      </c>
      <c r="F16" s="236">
        <f t="shared" si="1"/>
        <v>0</v>
      </c>
      <c r="G16" s="236">
        <f t="shared" si="2"/>
        <v>0</v>
      </c>
      <c r="H16" s="236">
        <f t="shared" si="3"/>
        <v>0</v>
      </c>
      <c r="I16" s="220">
        <v>2230108</v>
      </c>
    </row>
    <row r="17" spans="1:9" s="275" customFormat="1" ht="20.25" customHeight="1">
      <c r="A17" s="279" t="s">
        <v>1885</v>
      </c>
      <c r="B17" s="283">
        <v>0</v>
      </c>
      <c r="C17" s="283"/>
      <c r="D17" s="283">
        <v>0</v>
      </c>
      <c r="E17" s="283">
        <v>0</v>
      </c>
      <c r="F17" s="236">
        <f t="shared" si="1"/>
        <v>0</v>
      </c>
      <c r="G17" s="236">
        <f t="shared" si="2"/>
        <v>0</v>
      </c>
      <c r="H17" s="236">
        <f t="shared" si="3"/>
        <v>0</v>
      </c>
      <c r="I17" s="220">
        <v>2230109</v>
      </c>
    </row>
    <row r="18" spans="1:9" s="275" customFormat="1" ht="20.25" customHeight="1">
      <c r="A18" s="279" t="s">
        <v>1886</v>
      </c>
      <c r="B18" s="283">
        <v>0</v>
      </c>
      <c r="C18" s="283"/>
      <c r="D18" s="283">
        <v>0</v>
      </c>
      <c r="E18" s="283">
        <v>0</v>
      </c>
      <c r="F18" s="236">
        <f t="shared" si="1"/>
        <v>0</v>
      </c>
      <c r="G18" s="236">
        <f t="shared" si="2"/>
        <v>0</v>
      </c>
      <c r="H18" s="236">
        <f t="shared" si="3"/>
        <v>0</v>
      </c>
      <c r="I18" s="220">
        <v>2230199</v>
      </c>
    </row>
    <row r="19" spans="1:9" s="275" customFormat="1" ht="20.25" customHeight="1">
      <c r="A19" s="284" t="s">
        <v>1887</v>
      </c>
      <c r="B19" s="257">
        <v>0</v>
      </c>
      <c r="C19" s="257"/>
      <c r="D19" s="257">
        <v>0</v>
      </c>
      <c r="E19" s="257">
        <v>0</v>
      </c>
      <c r="F19" s="236">
        <f t="shared" si="1"/>
        <v>0</v>
      </c>
      <c r="G19" s="236">
        <f t="shared" si="2"/>
        <v>0</v>
      </c>
      <c r="H19" s="236">
        <f t="shared" si="3"/>
        <v>0</v>
      </c>
      <c r="I19" s="220">
        <v>22302</v>
      </c>
    </row>
    <row r="20" spans="1:9" s="275" customFormat="1" ht="20.25" customHeight="1">
      <c r="A20" s="279" t="s">
        <v>1888</v>
      </c>
      <c r="B20" s="257">
        <v>0</v>
      </c>
      <c r="C20" s="257"/>
      <c r="D20" s="257">
        <v>0</v>
      </c>
      <c r="E20" s="257">
        <v>0</v>
      </c>
      <c r="F20" s="236">
        <f t="shared" si="1"/>
        <v>0</v>
      </c>
      <c r="G20" s="236">
        <f t="shared" si="2"/>
        <v>0</v>
      </c>
      <c r="H20" s="236">
        <f t="shared" si="3"/>
        <v>0</v>
      </c>
      <c r="I20" s="220">
        <v>2230201</v>
      </c>
    </row>
    <row r="21" spans="1:9" s="275" customFormat="1" ht="20.25" customHeight="1">
      <c r="A21" s="281" t="s">
        <v>1889</v>
      </c>
      <c r="B21" s="257">
        <v>0</v>
      </c>
      <c r="C21" s="257"/>
      <c r="D21" s="257">
        <v>0</v>
      </c>
      <c r="E21" s="257">
        <v>0</v>
      </c>
      <c r="F21" s="236">
        <f t="shared" si="1"/>
        <v>0</v>
      </c>
      <c r="G21" s="236">
        <f t="shared" si="2"/>
        <v>0</v>
      </c>
      <c r="H21" s="236">
        <f t="shared" si="3"/>
        <v>0</v>
      </c>
      <c r="I21" s="285">
        <v>2230202</v>
      </c>
    </row>
    <row r="22" spans="1:9" s="275" customFormat="1" ht="20.25" customHeight="1">
      <c r="A22" s="279" t="s">
        <v>1890</v>
      </c>
      <c r="B22" s="257">
        <v>0</v>
      </c>
      <c r="C22" s="257"/>
      <c r="D22" s="257">
        <v>0</v>
      </c>
      <c r="E22" s="257">
        <v>0</v>
      </c>
      <c r="F22" s="236">
        <f t="shared" si="1"/>
        <v>0</v>
      </c>
      <c r="G22" s="236">
        <f t="shared" si="2"/>
        <v>0</v>
      </c>
      <c r="H22" s="236">
        <f t="shared" si="3"/>
        <v>0</v>
      </c>
      <c r="I22" s="220">
        <v>2230203</v>
      </c>
    </row>
    <row r="23" spans="1:9" s="275" customFormat="1" ht="20.25" customHeight="1">
      <c r="A23" s="279" t="s">
        <v>1891</v>
      </c>
      <c r="B23" s="257">
        <v>0</v>
      </c>
      <c r="C23" s="257"/>
      <c r="D23" s="257">
        <v>0</v>
      </c>
      <c r="E23" s="257">
        <v>0</v>
      </c>
      <c r="F23" s="236">
        <f t="shared" si="1"/>
        <v>0</v>
      </c>
      <c r="G23" s="236">
        <f t="shared" si="2"/>
        <v>0</v>
      </c>
      <c r="H23" s="236">
        <f t="shared" si="3"/>
        <v>0</v>
      </c>
      <c r="I23" s="220">
        <v>2230204</v>
      </c>
    </row>
    <row r="24" spans="1:9" s="275" customFormat="1" ht="20.25" customHeight="1">
      <c r="A24" s="279" t="s">
        <v>1892</v>
      </c>
      <c r="B24" s="257">
        <v>0</v>
      </c>
      <c r="C24" s="257"/>
      <c r="D24" s="257">
        <v>0</v>
      </c>
      <c r="E24" s="257">
        <v>0</v>
      </c>
      <c r="F24" s="236">
        <f t="shared" si="1"/>
        <v>0</v>
      </c>
      <c r="G24" s="236">
        <f t="shared" si="2"/>
        <v>0</v>
      </c>
      <c r="H24" s="236">
        <f t="shared" si="3"/>
        <v>0</v>
      </c>
      <c r="I24" s="220">
        <v>2230205</v>
      </c>
    </row>
    <row r="25" spans="1:9" s="275" customFormat="1" ht="20.25" customHeight="1">
      <c r="A25" s="279" t="s">
        <v>1893</v>
      </c>
      <c r="B25" s="257">
        <v>0</v>
      </c>
      <c r="C25" s="257"/>
      <c r="D25" s="257">
        <v>0</v>
      </c>
      <c r="E25" s="257">
        <v>0</v>
      </c>
      <c r="F25" s="236">
        <f t="shared" si="1"/>
        <v>0</v>
      </c>
      <c r="G25" s="236">
        <f t="shared" si="2"/>
        <v>0</v>
      </c>
      <c r="H25" s="236">
        <f t="shared" si="3"/>
        <v>0</v>
      </c>
      <c r="I25" s="220">
        <v>2230206</v>
      </c>
    </row>
    <row r="26" spans="1:9" s="275" customFormat="1" ht="20.25" customHeight="1">
      <c r="A26" s="279" t="s">
        <v>1894</v>
      </c>
      <c r="B26" s="257">
        <v>0</v>
      </c>
      <c r="C26" s="257"/>
      <c r="D26" s="257">
        <v>0</v>
      </c>
      <c r="E26" s="257">
        <v>0</v>
      </c>
      <c r="F26" s="236">
        <f t="shared" si="1"/>
        <v>0</v>
      </c>
      <c r="G26" s="236">
        <f t="shared" si="2"/>
        <v>0</v>
      </c>
      <c r="H26" s="236">
        <f t="shared" si="3"/>
        <v>0</v>
      </c>
      <c r="I26" s="220">
        <v>2230208</v>
      </c>
    </row>
    <row r="27" spans="1:9" s="275" customFormat="1" ht="20.25" customHeight="1">
      <c r="A27" s="279" t="s">
        <v>1895</v>
      </c>
      <c r="B27" s="257">
        <v>0</v>
      </c>
      <c r="C27" s="257"/>
      <c r="D27" s="257">
        <v>0</v>
      </c>
      <c r="E27" s="257">
        <v>0</v>
      </c>
      <c r="F27" s="236">
        <f t="shared" si="1"/>
        <v>0</v>
      </c>
      <c r="G27" s="236">
        <f t="shared" si="2"/>
        <v>0</v>
      </c>
      <c r="H27" s="236">
        <f t="shared" si="3"/>
        <v>0</v>
      </c>
      <c r="I27" s="220">
        <v>2230299</v>
      </c>
    </row>
    <row r="28" spans="1:9" s="275" customFormat="1" ht="20.25" customHeight="1">
      <c r="A28" s="279" t="s">
        <v>1896</v>
      </c>
      <c r="B28" s="257">
        <v>0</v>
      </c>
      <c r="C28" s="257"/>
      <c r="D28" s="257">
        <v>0</v>
      </c>
      <c r="E28" s="257">
        <v>0</v>
      </c>
      <c r="F28" s="236">
        <f t="shared" si="1"/>
        <v>0</v>
      </c>
      <c r="G28" s="236">
        <f t="shared" si="2"/>
        <v>0</v>
      </c>
      <c r="H28" s="236">
        <f t="shared" si="3"/>
        <v>0</v>
      </c>
      <c r="I28" s="220">
        <v>22303</v>
      </c>
    </row>
    <row r="29" spans="1:9" s="275" customFormat="1" ht="20.25" customHeight="1">
      <c r="A29" s="279" t="s">
        <v>1897</v>
      </c>
      <c r="B29" s="257">
        <v>0</v>
      </c>
      <c r="C29" s="257"/>
      <c r="D29" s="257">
        <v>0</v>
      </c>
      <c r="E29" s="257">
        <v>0</v>
      </c>
      <c r="F29" s="236">
        <f t="shared" si="1"/>
        <v>0</v>
      </c>
      <c r="G29" s="236">
        <f t="shared" si="2"/>
        <v>0</v>
      </c>
      <c r="H29" s="236">
        <f t="shared" si="3"/>
        <v>0</v>
      </c>
      <c r="I29" s="220">
        <v>2230301</v>
      </c>
    </row>
    <row r="30" spans="1:9" s="275" customFormat="1" ht="20.25" customHeight="1">
      <c r="A30" s="279" t="s">
        <v>1898</v>
      </c>
      <c r="B30" s="257">
        <v>0</v>
      </c>
      <c r="C30" s="257"/>
      <c r="D30" s="257">
        <v>0</v>
      </c>
      <c r="E30" s="257">
        <v>0</v>
      </c>
      <c r="F30" s="236">
        <f t="shared" si="1"/>
        <v>0</v>
      </c>
      <c r="G30" s="236">
        <f t="shared" si="2"/>
        <v>0</v>
      </c>
      <c r="H30" s="236">
        <f t="shared" si="3"/>
        <v>0</v>
      </c>
      <c r="I30" s="220">
        <v>22399</v>
      </c>
    </row>
    <row r="31" spans="1:9" s="275" customFormat="1" ht="20.25" customHeight="1">
      <c r="A31" s="279" t="s">
        <v>1899</v>
      </c>
      <c r="B31" s="257">
        <v>0</v>
      </c>
      <c r="C31" s="257"/>
      <c r="D31" s="257">
        <v>0</v>
      </c>
      <c r="E31" s="257">
        <v>0</v>
      </c>
      <c r="F31" s="236">
        <f t="shared" si="1"/>
        <v>0</v>
      </c>
      <c r="G31" s="236">
        <f t="shared" si="2"/>
        <v>0</v>
      </c>
      <c r="H31" s="236">
        <f t="shared" si="3"/>
        <v>0</v>
      </c>
      <c r="I31" s="220">
        <v>2239999</v>
      </c>
    </row>
    <row r="32" spans="1:9" s="275" customFormat="1" ht="20.25" customHeight="1">
      <c r="A32" s="286" t="str">
        <f t="shared" si="0"/>
        <v/>
      </c>
      <c r="B32" s="257"/>
      <c r="C32" s="257"/>
      <c r="D32" s="257">
        <v>0</v>
      </c>
      <c r="E32" s="257">
        <v>0</v>
      </c>
      <c r="F32" s="236">
        <v>0</v>
      </c>
      <c r="G32" s="236">
        <v>0</v>
      </c>
      <c r="H32" s="236">
        <v>0</v>
      </c>
      <c r="I32" s="287"/>
    </row>
    <row r="33" spans="1:9" s="275" customFormat="1" ht="20.25" customHeight="1">
      <c r="A33" s="286" t="s">
        <v>1875</v>
      </c>
      <c r="B33" s="258">
        <v>7</v>
      </c>
      <c r="C33" s="258"/>
      <c r="D33" s="258">
        <v>8</v>
      </c>
      <c r="E33" s="258">
        <v>7</v>
      </c>
      <c r="F33" s="236">
        <v>0</v>
      </c>
      <c r="G33" s="236">
        <v>0</v>
      </c>
      <c r="H33" s="236">
        <f t="shared" si="3"/>
        <v>0.875</v>
      </c>
      <c r="I33" s="287"/>
    </row>
    <row r="34" spans="1:9" s="275" customFormat="1" ht="20.25" customHeight="1">
      <c r="A34" s="286" t="s">
        <v>1900</v>
      </c>
      <c r="B34" s="257"/>
      <c r="C34" s="257"/>
      <c r="D34" s="257"/>
      <c r="E34" s="257">
        <v>0</v>
      </c>
      <c r="F34" s="236">
        <v>0</v>
      </c>
      <c r="G34" s="236">
        <v>0</v>
      </c>
      <c r="H34" s="236">
        <f t="shared" si="3"/>
        <v>0</v>
      </c>
      <c r="I34" s="220">
        <v>2300501</v>
      </c>
    </row>
    <row r="35" spans="1:9" s="275" customFormat="1" ht="20.25" customHeight="1">
      <c r="A35" s="286" t="s">
        <v>1901</v>
      </c>
      <c r="B35" s="257"/>
      <c r="C35" s="257"/>
      <c r="D35" s="257"/>
      <c r="E35" s="257"/>
      <c r="F35" s="236">
        <v>0</v>
      </c>
      <c r="G35" s="236">
        <v>0</v>
      </c>
      <c r="H35" s="236">
        <f t="shared" si="3"/>
        <v>0</v>
      </c>
      <c r="I35" s="220">
        <v>2300604</v>
      </c>
    </row>
    <row r="36" spans="1:9" s="275" customFormat="1" ht="20.25" customHeight="1">
      <c r="A36" s="286" t="s">
        <v>1902</v>
      </c>
      <c r="B36" s="257"/>
      <c r="C36" s="257"/>
      <c r="D36" s="257">
        <v>3</v>
      </c>
      <c r="E36" s="257">
        <v>3</v>
      </c>
      <c r="F36" s="236">
        <v>0</v>
      </c>
      <c r="G36" s="236">
        <v>0</v>
      </c>
      <c r="H36" s="236">
        <f t="shared" si="3"/>
        <v>1</v>
      </c>
      <c r="I36" s="220">
        <v>2300803</v>
      </c>
    </row>
    <row r="37" spans="1:9" s="275" customFormat="1" ht="20.25" customHeight="1">
      <c r="A37" s="286" t="s">
        <v>1903</v>
      </c>
      <c r="B37" s="257"/>
      <c r="C37" s="257"/>
      <c r="D37" s="257"/>
      <c r="E37" s="257"/>
      <c r="F37" s="236">
        <v>0</v>
      </c>
      <c r="G37" s="236">
        <v>0</v>
      </c>
      <c r="H37" s="236">
        <f t="shared" si="3"/>
        <v>0</v>
      </c>
      <c r="I37" s="287"/>
    </row>
    <row r="38" spans="1:9" s="275" customFormat="1" ht="20.25" customHeight="1">
      <c r="A38" s="286" t="s">
        <v>1904</v>
      </c>
      <c r="B38" s="257"/>
      <c r="C38" s="257"/>
      <c r="D38" s="257"/>
      <c r="E38" s="257"/>
      <c r="F38" s="236">
        <v>0</v>
      </c>
      <c r="G38" s="236">
        <v>0</v>
      </c>
      <c r="H38" s="236">
        <f t="shared" si="3"/>
        <v>0</v>
      </c>
      <c r="I38" s="287"/>
    </row>
    <row r="39" spans="1:9" s="275" customFormat="1" ht="20.25" customHeight="1">
      <c r="A39" s="286" t="s">
        <v>1905</v>
      </c>
      <c r="B39" s="257"/>
      <c r="C39" s="257"/>
      <c r="D39" s="257"/>
      <c r="E39" s="257"/>
      <c r="F39" s="236">
        <v>0</v>
      </c>
      <c r="G39" s="236">
        <v>0</v>
      </c>
      <c r="H39" s="236">
        <f t="shared" si="3"/>
        <v>0</v>
      </c>
      <c r="I39" s="220">
        <v>2300918</v>
      </c>
    </row>
    <row r="40" spans="1:9" s="275" customFormat="1" ht="20.25" customHeight="1">
      <c r="A40" s="286" t="str">
        <f t="shared" si="0"/>
        <v/>
      </c>
      <c r="B40" s="257"/>
      <c r="C40" s="257"/>
      <c r="D40" s="257"/>
      <c r="E40" s="257"/>
      <c r="F40" s="236">
        <v>0</v>
      </c>
      <c r="G40" s="236">
        <v>0</v>
      </c>
      <c r="H40" s="236">
        <v>0</v>
      </c>
      <c r="I40" s="287"/>
    </row>
    <row r="41" spans="1:9" s="275" customFormat="1" ht="20.25" customHeight="1">
      <c r="A41" s="288" t="s">
        <v>1906</v>
      </c>
      <c r="B41" s="258">
        <f>SUM(B33:B40)</f>
        <v>7</v>
      </c>
      <c r="C41" s="258">
        <f t="shared" ref="C41:E41" si="4">SUM(C33:C40)</f>
        <v>0</v>
      </c>
      <c r="D41" s="258">
        <f t="shared" si="4"/>
        <v>11</v>
      </c>
      <c r="E41" s="258">
        <f t="shared" si="4"/>
        <v>10</v>
      </c>
      <c r="F41" s="236">
        <v>0</v>
      </c>
      <c r="G41" s="236">
        <v>0</v>
      </c>
      <c r="H41" s="236">
        <f t="shared" si="3"/>
        <v>0.90909090909090906</v>
      </c>
      <c r="I41" s="287"/>
    </row>
  </sheetData>
  <sheetProtection insertColumns="0" insertRows="0" deleteColumns="0" deleteRows="0" autoFilter="0"/>
  <mergeCells count="1">
    <mergeCell ref="A1:H1"/>
  </mergeCells>
  <phoneticPr fontId="65" type="noConversion"/>
  <pageMargins left="0.75" right="0.75" top="1" bottom="1" header="0.5" footer="0.5"/>
  <pageSetup paperSize="9" scale="7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showZeros="0" workbookViewId="0">
      <selection activeCell="A10" sqref="A10"/>
    </sheetView>
  </sheetViews>
  <sheetFormatPr defaultColWidth="7.875" defaultRowHeight="18.75" customHeight="1"/>
  <cols>
    <col min="1" max="1" width="34.375" style="98" customWidth="1"/>
    <col min="2" max="2" width="18.625" style="98" customWidth="1"/>
  </cols>
  <sheetData>
    <row r="1" spans="1:2" s="97" customFormat="1" ht="56.1" customHeight="1">
      <c r="A1" s="374" t="s">
        <v>1909</v>
      </c>
      <c r="B1" s="374"/>
    </row>
    <row r="2" spans="1:2" s="97" customFormat="1" ht="20.25" customHeight="1">
      <c r="A2" s="289" t="s">
        <v>1803</v>
      </c>
      <c r="B2" s="100" t="s">
        <v>13</v>
      </c>
    </row>
    <row r="3" spans="1:2" s="97" customFormat="1" ht="30" customHeight="1">
      <c r="A3" s="101" t="s">
        <v>102</v>
      </c>
      <c r="B3" s="102" t="s">
        <v>16</v>
      </c>
    </row>
    <row r="4" spans="1:2" ht="18.75" customHeight="1">
      <c r="A4" s="103"/>
      <c r="B4" s="104"/>
    </row>
    <row r="5" spans="1:2" s="97" customFormat="1" ht="20.25" customHeight="1">
      <c r="A5" s="105"/>
      <c r="B5" s="106"/>
    </row>
    <row r="6" spans="1:2" ht="18.75" customHeight="1">
      <c r="A6" s="103"/>
      <c r="B6" s="107"/>
    </row>
    <row r="7" spans="1:2" ht="18.75" customHeight="1">
      <c r="A7" s="103"/>
      <c r="B7" s="107"/>
    </row>
    <row r="8" spans="1:2" ht="18.75" customHeight="1">
      <c r="A8" s="103"/>
      <c r="B8" s="107"/>
    </row>
    <row r="9" spans="1:2" ht="18.75" customHeight="1">
      <c r="A9" s="103"/>
      <c r="B9" s="107"/>
    </row>
    <row r="10" spans="1:2" ht="18.75" customHeight="1">
      <c r="A10" s="103"/>
      <c r="B10" s="107"/>
    </row>
    <row r="11" spans="1:2" ht="18.75" customHeight="1">
      <c r="A11" s="103"/>
      <c r="B11" s="107"/>
    </row>
    <row r="12" spans="1:2" ht="18.75" customHeight="1">
      <c r="A12" s="103"/>
      <c r="B12" s="107"/>
    </row>
    <row r="13" spans="1:2" ht="18.75" customHeight="1">
      <c r="A13" s="103"/>
      <c r="B13" s="107"/>
    </row>
    <row r="14" spans="1:2" ht="18.75" customHeight="1">
      <c r="A14" s="103"/>
      <c r="B14" s="107"/>
    </row>
  </sheetData>
  <sheetProtection insertColumns="0" insertRows="0" deleteColumns="0" deleteRows="0" autoFilter="0"/>
  <mergeCells count="1">
    <mergeCell ref="A1:B1"/>
  </mergeCells>
  <phoneticPr fontId="65" type="noConversion"/>
  <printOptions horizontalCentered="1"/>
  <pageMargins left="0.75138888888888899" right="0.75138888888888899"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showZeros="0" workbookViewId="0">
      <selection activeCell="B4" sqref="B4"/>
    </sheetView>
  </sheetViews>
  <sheetFormatPr defaultColWidth="9" defaultRowHeight="20.25" customHeight="1"/>
  <cols>
    <col min="1" max="1" width="31.125" style="15" customWidth="1"/>
    <col min="2" max="2" width="21.75" style="15" customWidth="1"/>
    <col min="3" max="3" width="23.75" style="15" customWidth="1"/>
  </cols>
  <sheetData>
    <row r="1" spans="1:3" ht="57.95" customHeight="1">
      <c r="A1" s="374" t="s">
        <v>1910</v>
      </c>
      <c r="B1" s="374"/>
      <c r="C1" s="374"/>
    </row>
    <row r="2" spans="1:3" ht="26.85" customHeight="1">
      <c r="A2" s="290" t="s">
        <v>1803</v>
      </c>
      <c r="B2" s="17"/>
      <c r="C2" s="94" t="s">
        <v>13</v>
      </c>
    </row>
    <row r="3" spans="1:3" ht="26.85" customHeight="1">
      <c r="A3" s="18" t="s">
        <v>143</v>
      </c>
      <c r="B3" s="18" t="s">
        <v>48</v>
      </c>
      <c r="C3" s="18" t="s">
        <v>16</v>
      </c>
    </row>
    <row r="4" spans="1:3" ht="26.85" customHeight="1">
      <c r="A4" s="95"/>
      <c r="B4" s="96">
        <f t="array" ref="B4">B5</f>
        <v>0</v>
      </c>
      <c r="C4" s="96"/>
    </row>
  </sheetData>
  <sheetProtection insertColumns="0" insertRows="0" deleteColumns="0" deleteRows="0" autoFilter="0"/>
  <mergeCells count="1">
    <mergeCell ref="A1:C1"/>
  </mergeCells>
  <phoneticPr fontId="65"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showGridLines="0" showZeros="0" workbookViewId="0">
      <pane xSplit="1" ySplit="4" topLeftCell="B5" activePane="bottomRight" state="frozen"/>
      <selection pane="topRight" activeCell="B1" sqref="B1"/>
      <selection pane="bottomLeft" activeCell="A5" sqref="A5"/>
      <selection pane="bottomRight" activeCell="D5" sqref="D5"/>
    </sheetView>
  </sheetViews>
  <sheetFormatPr defaultColWidth="9" defaultRowHeight="15.75"/>
  <cols>
    <col min="1" max="1" width="30.375" style="28" customWidth="1"/>
    <col min="2" max="2" width="13.125" style="29" customWidth="1"/>
    <col min="3" max="3" width="11" style="29" customWidth="1"/>
    <col min="4" max="4" width="12.25" style="29" customWidth="1"/>
    <col min="5" max="5" width="11.75" style="29" customWidth="1"/>
    <col min="6" max="6" width="10.75" style="29" customWidth="1"/>
    <col min="7" max="7" width="15" style="29" customWidth="1"/>
    <col min="8" max="10" width="9" style="28" customWidth="1"/>
    <col min="11" max="16384" width="9" style="28"/>
  </cols>
  <sheetData>
    <row r="1" spans="1:7" s="23" customFormat="1" ht="34.9" customHeight="1">
      <c r="A1" s="380" t="s">
        <v>1911</v>
      </c>
      <c r="B1" s="381"/>
      <c r="C1" s="381"/>
      <c r="D1" s="381"/>
      <c r="E1" s="381"/>
      <c r="F1" s="381"/>
      <c r="G1" s="381"/>
    </row>
    <row r="2" spans="1:7" s="319" customFormat="1" ht="20.100000000000001" customHeight="1">
      <c r="A2" s="316"/>
      <c r="B2" s="317"/>
      <c r="C2" s="318"/>
      <c r="D2" s="318"/>
      <c r="F2" s="320" t="s">
        <v>1912</v>
      </c>
      <c r="G2" s="320"/>
    </row>
    <row r="3" spans="1:7" s="319" customFormat="1" ht="27" customHeight="1">
      <c r="A3" s="384" t="s">
        <v>1913</v>
      </c>
      <c r="B3" s="382" t="s">
        <v>1914</v>
      </c>
      <c r="C3" s="382" t="s">
        <v>1915</v>
      </c>
      <c r="D3" s="383"/>
      <c r="E3" s="382"/>
      <c r="F3" s="384" t="s">
        <v>1916</v>
      </c>
      <c r="G3" s="384"/>
    </row>
    <row r="4" spans="1:7" s="323" customFormat="1" ht="45" customHeight="1">
      <c r="A4" s="384"/>
      <c r="B4" s="382"/>
      <c r="C4" s="321" t="s">
        <v>1917</v>
      </c>
      <c r="D4" s="322" t="s">
        <v>1918</v>
      </c>
      <c r="E4" s="321" t="s">
        <v>1919</v>
      </c>
      <c r="F4" s="321" t="s">
        <v>1939</v>
      </c>
      <c r="G4" s="321" t="s">
        <v>1940</v>
      </c>
    </row>
    <row r="5" spans="1:7" s="325" customFormat="1" ht="21" customHeight="1">
      <c r="A5" s="324" t="s">
        <v>1920</v>
      </c>
      <c r="B5" s="291"/>
      <c r="C5" s="291"/>
      <c r="D5" s="291"/>
      <c r="E5" s="291"/>
      <c r="F5" s="292" t="str">
        <f t="shared" ref="F5:F65" si="0">IFERROR(E5/B5-1,"")</f>
        <v/>
      </c>
      <c r="G5" s="293" t="str">
        <f t="shared" ref="G5:G65" si="1">IFERROR(E5/C5,"")</f>
        <v/>
      </c>
    </row>
    <row r="6" spans="1:7" s="325" customFormat="1" ht="21" customHeight="1">
      <c r="A6" s="294" t="s">
        <v>1921</v>
      </c>
      <c r="B6" s="295"/>
      <c r="C6" s="296"/>
      <c r="D6" s="296"/>
      <c r="E6" s="295"/>
      <c r="F6" s="297" t="str">
        <f t="shared" si="0"/>
        <v/>
      </c>
      <c r="G6" s="298" t="str">
        <f t="shared" si="1"/>
        <v/>
      </c>
    </row>
    <row r="7" spans="1:7" s="325" customFormat="1" ht="21" customHeight="1">
      <c r="A7" s="294" t="s">
        <v>1922</v>
      </c>
      <c r="B7" s="295"/>
      <c r="C7" s="296"/>
      <c r="D7" s="296"/>
      <c r="E7" s="295"/>
      <c r="F7" s="297" t="str">
        <f t="shared" si="0"/>
        <v/>
      </c>
      <c r="G7" s="298" t="str">
        <f t="shared" si="1"/>
        <v/>
      </c>
    </row>
    <row r="8" spans="1:7" s="325" customFormat="1" ht="21" customHeight="1">
      <c r="A8" s="294" t="s">
        <v>1923</v>
      </c>
      <c r="B8" s="295"/>
      <c r="C8" s="296"/>
      <c r="D8" s="296"/>
      <c r="E8" s="295"/>
      <c r="F8" s="297" t="str">
        <f t="shared" si="0"/>
        <v/>
      </c>
      <c r="G8" s="298" t="str">
        <f t="shared" si="1"/>
        <v/>
      </c>
    </row>
    <row r="9" spans="1:7" s="325" customFormat="1" ht="21" customHeight="1">
      <c r="A9" s="294" t="s">
        <v>1924</v>
      </c>
      <c r="B9" s="295"/>
      <c r="C9" s="296"/>
      <c r="D9" s="296"/>
      <c r="E9" s="295"/>
      <c r="F9" s="297" t="str">
        <f t="shared" si="0"/>
        <v/>
      </c>
      <c r="G9" s="298" t="str">
        <f t="shared" si="1"/>
        <v/>
      </c>
    </row>
    <row r="10" spans="1:7" s="325" customFormat="1" ht="21" customHeight="1">
      <c r="A10" s="294" t="s">
        <v>1925</v>
      </c>
      <c r="B10" s="295"/>
      <c r="C10" s="296"/>
      <c r="D10" s="296"/>
      <c r="E10" s="295"/>
      <c r="F10" s="297" t="str">
        <f t="shared" si="0"/>
        <v/>
      </c>
      <c r="G10" s="298" t="str">
        <f t="shared" si="1"/>
        <v/>
      </c>
    </row>
    <row r="11" spans="1:7" s="325" customFormat="1" ht="21" customHeight="1">
      <c r="A11" s="294" t="s">
        <v>1926</v>
      </c>
      <c r="B11" s="295"/>
      <c r="C11" s="296"/>
      <c r="D11" s="296"/>
      <c r="E11" s="295"/>
      <c r="F11" s="297" t="str">
        <f t="shared" si="0"/>
        <v/>
      </c>
      <c r="G11" s="298" t="str">
        <f t="shared" si="1"/>
        <v/>
      </c>
    </row>
    <row r="12" spans="1:7" s="325" customFormat="1" ht="21" customHeight="1">
      <c r="A12" s="324" t="s">
        <v>1927</v>
      </c>
      <c r="B12" s="291"/>
      <c r="C12" s="291"/>
      <c r="D12" s="291"/>
      <c r="E12" s="291"/>
      <c r="F12" s="292" t="str">
        <f t="shared" si="0"/>
        <v/>
      </c>
      <c r="G12" s="293" t="str">
        <f t="shared" si="1"/>
        <v/>
      </c>
    </row>
    <row r="13" spans="1:7" s="325" customFormat="1" ht="21" customHeight="1">
      <c r="A13" s="294" t="s">
        <v>1921</v>
      </c>
      <c r="B13" s="295"/>
      <c r="C13" s="299"/>
      <c r="D13" s="296"/>
      <c r="E13" s="295"/>
      <c r="F13" s="297" t="str">
        <f t="shared" si="0"/>
        <v/>
      </c>
      <c r="G13" s="298" t="str">
        <f t="shared" si="1"/>
        <v/>
      </c>
    </row>
    <row r="14" spans="1:7" s="325" customFormat="1" ht="21" customHeight="1">
      <c r="A14" s="294" t="s">
        <v>1922</v>
      </c>
      <c r="B14" s="295"/>
      <c r="C14" s="296"/>
      <c r="D14" s="296"/>
      <c r="E14" s="295"/>
      <c r="F14" s="297" t="str">
        <f t="shared" si="0"/>
        <v/>
      </c>
      <c r="G14" s="298" t="str">
        <f t="shared" si="1"/>
        <v/>
      </c>
    </row>
    <row r="15" spans="1:7" s="325" customFormat="1" ht="21" customHeight="1">
      <c r="A15" s="294" t="s">
        <v>1923</v>
      </c>
      <c r="B15" s="295"/>
      <c r="C15" s="296"/>
      <c r="D15" s="296"/>
      <c r="E15" s="295"/>
      <c r="F15" s="297" t="str">
        <f t="shared" si="0"/>
        <v/>
      </c>
      <c r="G15" s="298" t="str">
        <f t="shared" si="1"/>
        <v/>
      </c>
    </row>
    <row r="16" spans="1:7" s="325" customFormat="1" ht="21" customHeight="1">
      <c r="A16" s="294" t="s">
        <v>1924</v>
      </c>
      <c r="B16" s="295"/>
      <c r="C16" s="296"/>
      <c r="D16" s="296"/>
      <c r="E16" s="295"/>
      <c r="F16" s="297" t="str">
        <f t="shared" si="0"/>
        <v/>
      </c>
      <c r="G16" s="298" t="str">
        <f t="shared" si="1"/>
        <v/>
      </c>
    </row>
    <row r="17" spans="1:7" s="325" customFormat="1" ht="21" customHeight="1">
      <c r="A17" s="294" t="s">
        <v>1925</v>
      </c>
      <c r="B17" s="295"/>
      <c r="C17" s="296"/>
      <c r="D17" s="296"/>
      <c r="E17" s="295"/>
      <c r="F17" s="297" t="str">
        <f t="shared" si="0"/>
        <v/>
      </c>
      <c r="G17" s="298" t="str">
        <f t="shared" si="1"/>
        <v/>
      </c>
    </row>
    <row r="18" spans="1:7" s="325" customFormat="1" ht="21" customHeight="1">
      <c r="A18" s="294" t="s">
        <v>1926</v>
      </c>
      <c r="B18" s="295"/>
      <c r="C18" s="296"/>
      <c r="D18" s="296"/>
      <c r="E18" s="295"/>
      <c r="F18" s="297" t="str">
        <f t="shared" si="0"/>
        <v/>
      </c>
      <c r="G18" s="298" t="str">
        <f t="shared" si="1"/>
        <v/>
      </c>
    </row>
    <row r="19" spans="1:7" s="325" customFormat="1" ht="21" customHeight="1">
      <c r="A19" s="324" t="s">
        <v>1928</v>
      </c>
      <c r="B19" s="291"/>
      <c r="C19" s="291"/>
      <c r="D19" s="291"/>
      <c r="E19" s="291"/>
      <c r="F19" s="292" t="str">
        <f t="shared" si="0"/>
        <v/>
      </c>
      <c r="G19" s="293" t="str">
        <f t="shared" si="1"/>
        <v/>
      </c>
    </row>
    <row r="20" spans="1:7" s="319" customFormat="1" ht="21" customHeight="1">
      <c r="A20" s="294" t="s">
        <v>1921</v>
      </c>
      <c r="B20" s="295"/>
      <c r="C20" s="296"/>
      <c r="D20" s="296"/>
      <c r="E20" s="295"/>
      <c r="F20" s="297" t="str">
        <f t="shared" si="0"/>
        <v/>
      </c>
      <c r="G20" s="298" t="str">
        <f t="shared" si="1"/>
        <v/>
      </c>
    </row>
    <row r="21" spans="1:7" s="319" customFormat="1" ht="21" customHeight="1">
      <c r="A21" s="294" t="s">
        <v>1922</v>
      </c>
      <c r="B21" s="295"/>
      <c r="C21" s="296"/>
      <c r="D21" s="296"/>
      <c r="E21" s="295"/>
      <c r="F21" s="297" t="str">
        <f t="shared" si="0"/>
        <v/>
      </c>
      <c r="G21" s="298" t="str">
        <f t="shared" si="1"/>
        <v/>
      </c>
    </row>
    <row r="22" spans="1:7" s="319" customFormat="1" ht="21" customHeight="1">
      <c r="A22" s="294" t="s">
        <v>1923</v>
      </c>
      <c r="B22" s="295"/>
      <c r="C22" s="296"/>
      <c r="D22" s="296"/>
      <c r="E22" s="295"/>
      <c r="F22" s="297" t="str">
        <f t="shared" si="0"/>
        <v/>
      </c>
      <c r="G22" s="298" t="str">
        <f t="shared" si="1"/>
        <v/>
      </c>
    </row>
    <row r="23" spans="1:7" s="319" customFormat="1" ht="21" customHeight="1">
      <c r="A23" s="294" t="s">
        <v>1924</v>
      </c>
      <c r="B23" s="295"/>
      <c r="C23" s="296"/>
      <c r="D23" s="296"/>
      <c r="E23" s="295"/>
      <c r="F23" s="297" t="str">
        <f t="shared" si="0"/>
        <v/>
      </c>
      <c r="G23" s="298" t="str">
        <f t="shared" si="1"/>
        <v/>
      </c>
    </row>
    <row r="24" spans="1:7" s="319" customFormat="1" ht="21" customHeight="1">
      <c r="A24" s="294" t="s">
        <v>1925</v>
      </c>
      <c r="B24" s="295"/>
      <c r="C24" s="296"/>
      <c r="D24" s="296"/>
      <c r="E24" s="295"/>
      <c r="F24" s="297" t="str">
        <f t="shared" si="0"/>
        <v/>
      </c>
      <c r="G24" s="298" t="str">
        <f t="shared" si="1"/>
        <v/>
      </c>
    </row>
    <row r="25" spans="1:7" s="319" customFormat="1" ht="21" customHeight="1">
      <c r="A25" s="294" t="s">
        <v>1926</v>
      </c>
      <c r="B25" s="295"/>
      <c r="C25" s="296"/>
      <c r="D25" s="296"/>
      <c r="E25" s="295"/>
      <c r="F25" s="297" t="str">
        <f t="shared" si="0"/>
        <v/>
      </c>
      <c r="G25" s="298" t="str">
        <f t="shared" si="1"/>
        <v/>
      </c>
    </row>
    <row r="26" spans="1:7" s="325" customFormat="1" ht="21" customHeight="1">
      <c r="A26" s="324" t="s">
        <v>1929</v>
      </c>
      <c r="B26" s="291"/>
      <c r="C26" s="300"/>
      <c r="D26" s="300"/>
      <c r="E26" s="291"/>
      <c r="F26" s="292" t="str">
        <f t="shared" si="0"/>
        <v/>
      </c>
      <c r="G26" s="293" t="str">
        <f t="shared" si="1"/>
        <v/>
      </c>
    </row>
    <row r="27" spans="1:7" s="325" customFormat="1" ht="21" customHeight="1">
      <c r="A27" s="294" t="s">
        <v>1921</v>
      </c>
      <c r="B27" s="295"/>
      <c r="C27" s="296"/>
      <c r="D27" s="296"/>
      <c r="E27" s="295"/>
      <c r="F27" s="297" t="str">
        <f t="shared" si="0"/>
        <v/>
      </c>
      <c r="G27" s="298" t="str">
        <f t="shared" si="1"/>
        <v/>
      </c>
    </row>
    <row r="28" spans="1:7" s="325" customFormat="1" ht="21" customHeight="1">
      <c r="A28" s="294" t="s">
        <v>1922</v>
      </c>
      <c r="B28" s="295"/>
      <c r="C28" s="296"/>
      <c r="D28" s="296"/>
      <c r="E28" s="295"/>
      <c r="F28" s="297" t="str">
        <f t="shared" si="0"/>
        <v/>
      </c>
      <c r="G28" s="298" t="str">
        <f t="shared" si="1"/>
        <v/>
      </c>
    </row>
    <row r="29" spans="1:7" s="325" customFormat="1" ht="21" customHeight="1">
      <c r="A29" s="294" t="s">
        <v>1923</v>
      </c>
      <c r="B29" s="295"/>
      <c r="C29" s="296"/>
      <c r="D29" s="296"/>
      <c r="E29" s="295"/>
      <c r="F29" s="297" t="str">
        <f t="shared" si="0"/>
        <v/>
      </c>
      <c r="G29" s="298" t="str">
        <f t="shared" si="1"/>
        <v/>
      </c>
    </row>
    <row r="30" spans="1:7" s="325" customFormat="1" ht="21" customHeight="1">
      <c r="A30" s="294" t="s">
        <v>1924</v>
      </c>
      <c r="B30" s="295"/>
      <c r="C30" s="296"/>
      <c r="D30" s="296"/>
      <c r="E30" s="295"/>
      <c r="F30" s="297" t="str">
        <f t="shared" si="0"/>
        <v/>
      </c>
      <c r="G30" s="298" t="str">
        <f t="shared" si="1"/>
        <v/>
      </c>
    </row>
    <row r="31" spans="1:7" s="325" customFormat="1" ht="21" customHeight="1">
      <c r="A31" s="294" t="s">
        <v>1925</v>
      </c>
      <c r="B31" s="295"/>
      <c r="C31" s="296"/>
      <c r="D31" s="296"/>
      <c r="E31" s="295"/>
      <c r="F31" s="297" t="str">
        <f t="shared" si="0"/>
        <v/>
      </c>
      <c r="G31" s="298" t="str">
        <f t="shared" si="1"/>
        <v/>
      </c>
    </row>
    <row r="32" spans="1:7" s="325" customFormat="1" ht="21" customHeight="1">
      <c r="A32" s="294" t="s">
        <v>1926</v>
      </c>
      <c r="B32" s="295"/>
      <c r="C32" s="296"/>
      <c r="D32" s="299"/>
      <c r="E32" s="295"/>
      <c r="F32" s="297" t="str">
        <f t="shared" si="0"/>
        <v/>
      </c>
      <c r="G32" s="298" t="str">
        <f t="shared" si="1"/>
        <v/>
      </c>
    </row>
    <row r="33" spans="1:7" s="325" customFormat="1" ht="21" customHeight="1">
      <c r="A33" s="324" t="s">
        <v>1930</v>
      </c>
      <c r="B33" s="291"/>
      <c r="C33" s="291"/>
      <c r="D33" s="291"/>
      <c r="E33" s="291"/>
      <c r="F33" s="292" t="str">
        <f t="shared" si="0"/>
        <v/>
      </c>
      <c r="G33" s="293" t="str">
        <f t="shared" si="1"/>
        <v/>
      </c>
    </row>
    <row r="34" spans="1:7" s="325" customFormat="1" ht="21" customHeight="1">
      <c r="A34" s="294" t="s">
        <v>1921</v>
      </c>
      <c r="B34" s="301"/>
      <c r="C34" s="296"/>
      <c r="D34" s="296"/>
      <c r="E34" s="301"/>
      <c r="F34" s="297" t="str">
        <f t="shared" si="0"/>
        <v/>
      </c>
      <c r="G34" s="298" t="str">
        <f t="shared" si="1"/>
        <v/>
      </c>
    </row>
    <row r="35" spans="1:7" s="325" customFormat="1" ht="21" customHeight="1">
      <c r="A35" s="294" t="s">
        <v>1922</v>
      </c>
      <c r="B35" s="301"/>
      <c r="C35" s="296"/>
      <c r="D35" s="296"/>
      <c r="E35" s="301"/>
      <c r="F35" s="297" t="str">
        <f t="shared" si="0"/>
        <v/>
      </c>
      <c r="G35" s="298" t="str">
        <f t="shared" si="1"/>
        <v/>
      </c>
    </row>
    <row r="36" spans="1:7" s="325" customFormat="1" ht="21" customHeight="1">
      <c r="A36" s="294" t="s">
        <v>1923</v>
      </c>
      <c r="B36" s="301"/>
      <c r="C36" s="296"/>
      <c r="D36" s="296"/>
      <c r="E36" s="301"/>
      <c r="F36" s="297" t="str">
        <f t="shared" si="0"/>
        <v/>
      </c>
      <c r="G36" s="298" t="str">
        <f t="shared" si="1"/>
        <v/>
      </c>
    </row>
    <row r="37" spans="1:7" s="325" customFormat="1" ht="21" customHeight="1">
      <c r="A37" s="294" t="s">
        <v>1924</v>
      </c>
      <c r="B37" s="301"/>
      <c r="C37" s="296"/>
      <c r="D37" s="296"/>
      <c r="E37" s="301"/>
      <c r="F37" s="297" t="str">
        <f t="shared" si="0"/>
        <v/>
      </c>
      <c r="G37" s="298" t="str">
        <f t="shared" si="1"/>
        <v/>
      </c>
    </row>
    <row r="38" spans="1:7" s="325" customFormat="1" ht="21" customHeight="1">
      <c r="A38" s="294" t="s">
        <v>1925</v>
      </c>
      <c r="B38" s="301"/>
      <c r="C38" s="296"/>
      <c r="D38" s="296"/>
      <c r="E38" s="301"/>
      <c r="F38" s="297" t="str">
        <f t="shared" si="0"/>
        <v/>
      </c>
      <c r="G38" s="298" t="str">
        <f t="shared" si="1"/>
        <v/>
      </c>
    </row>
    <row r="39" spans="1:7" s="325" customFormat="1" ht="21" customHeight="1">
      <c r="A39" s="294" t="s">
        <v>1926</v>
      </c>
      <c r="B39" s="301"/>
      <c r="C39" s="296"/>
      <c r="D39" s="296"/>
      <c r="E39" s="301"/>
      <c r="F39" s="297" t="str">
        <f t="shared" si="0"/>
        <v/>
      </c>
      <c r="G39" s="298" t="str">
        <f t="shared" si="1"/>
        <v/>
      </c>
    </row>
    <row r="40" spans="1:7" s="325" customFormat="1" ht="21" customHeight="1">
      <c r="A40" s="324" t="s">
        <v>1931</v>
      </c>
      <c r="B40" s="291"/>
      <c r="C40" s="300"/>
      <c r="D40" s="300"/>
      <c r="E40" s="291"/>
      <c r="F40" s="292" t="str">
        <f t="shared" si="0"/>
        <v/>
      </c>
      <c r="G40" s="293" t="str">
        <f t="shared" si="1"/>
        <v/>
      </c>
    </row>
    <row r="41" spans="1:7" s="325" customFormat="1" ht="21" customHeight="1">
      <c r="A41" s="294" t="s">
        <v>1921</v>
      </c>
      <c r="B41" s="295"/>
      <c r="C41" s="296"/>
      <c r="D41" s="296"/>
      <c r="E41" s="295"/>
      <c r="F41" s="297" t="str">
        <f t="shared" si="0"/>
        <v/>
      </c>
      <c r="G41" s="298" t="str">
        <f t="shared" si="1"/>
        <v/>
      </c>
    </row>
    <row r="42" spans="1:7" s="325" customFormat="1" ht="21" customHeight="1">
      <c r="A42" s="294" t="s">
        <v>1922</v>
      </c>
      <c r="B42" s="295"/>
      <c r="C42" s="296"/>
      <c r="D42" s="296"/>
      <c r="E42" s="295"/>
      <c r="F42" s="297" t="str">
        <f t="shared" si="0"/>
        <v/>
      </c>
      <c r="G42" s="298" t="str">
        <f t="shared" si="1"/>
        <v/>
      </c>
    </row>
    <row r="43" spans="1:7" s="325" customFormat="1" ht="21" customHeight="1">
      <c r="A43" s="294" t="s">
        <v>1923</v>
      </c>
      <c r="B43" s="295"/>
      <c r="C43" s="296"/>
      <c r="D43" s="296"/>
      <c r="E43" s="295"/>
      <c r="F43" s="297" t="str">
        <f t="shared" si="0"/>
        <v/>
      </c>
      <c r="G43" s="298" t="str">
        <f t="shared" si="1"/>
        <v/>
      </c>
    </row>
    <row r="44" spans="1:7" s="325" customFormat="1" ht="21" customHeight="1">
      <c r="A44" s="294" t="s">
        <v>1924</v>
      </c>
      <c r="B44" s="295"/>
      <c r="C44" s="296"/>
      <c r="D44" s="296"/>
      <c r="E44" s="295"/>
      <c r="F44" s="297" t="str">
        <f t="shared" si="0"/>
        <v/>
      </c>
      <c r="G44" s="298" t="str">
        <f t="shared" si="1"/>
        <v/>
      </c>
    </row>
    <row r="45" spans="1:7" s="319" customFormat="1" ht="21" customHeight="1">
      <c r="A45" s="294" t="s">
        <v>1925</v>
      </c>
      <c r="B45" s="295"/>
      <c r="C45" s="296"/>
      <c r="D45" s="296"/>
      <c r="E45" s="295"/>
      <c r="F45" s="297" t="str">
        <f t="shared" si="0"/>
        <v/>
      </c>
      <c r="G45" s="298" t="str">
        <f t="shared" si="1"/>
        <v/>
      </c>
    </row>
    <row r="46" spans="1:7" s="319" customFormat="1" ht="21" customHeight="1">
      <c r="A46" s="294" t="s">
        <v>1926</v>
      </c>
      <c r="B46" s="295"/>
      <c r="C46" s="296"/>
      <c r="D46" s="296"/>
      <c r="E46" s="295"/>
      <c r="F46" s="297" t="str">
        <f t="shared" si="0"/>
        <v/>
      </c>
      <c r="G46" s="298" t="str">
        <f t="shared" si="1"/>
        <v/>
      </c>
    </row>
    <row r="47" spans="1:7" s="319" customFormat="1" ht="21" customHeight="1">
      <c r="A47" s="324" t="s">
        <v>1932</v>
      </c>
      <c r="B47" s="302"/>
      <c r="C47" s="300"/>
      <c r="D47" s="300"/>
      <c r="E47" s="291"/>
      <c r="F47" s="292" t="str">
        <f t="shared" si="0"/>
        <v/>
      </c>
      <c r="G47" s="293" t="str">
        <f t="shared" si="1"/>
        <v/>
      </c>
    </row>
    <row r="48" spans="1:7" s="319" customFormat="1" ht="21" customHeight="1">
      <c r="A48" s="294" t="s">
        <v>1921</v>
      </c>
      <c r="B48" s="295"/>
      <c r="C48" s="296"/>
      <c r="D48" s="296"/>
      <c r="E48" s="295"/>
      <c r="F48" s="297" t="str">
        <f t="shared" si="0"/>
        <v/>
      </c>
      <c r="G48" s="298" t="str">
        <f t="shared" si="1"/>
        <v/>
      </c>
    </row>
    <row r="49" spans="1:7" s="325" customFormat="1" ht="21" customHeight="1">
      <c r="A49" s="294" t="s">
        <v>1922</v>
      </c>
      <c r="B49" s="295"/>
      <c r="C49" s="296"/>
      <c r="D49" s="296"/>
      <c r="E49" s="295"/>
      <c r="F49" s="297" t="str">
        <f t="shared" si="0"/>
        <v/>
      </c>
      <c r="G49" s="298" t="str">
        <f t="shared" si="1"/>
        <v/>
      </c>
    </row>
    <row r="50" spans="1:7" s="319" customFormat="1" ht="21" customHeight="1">
      <c r="A50" s="294" t="s">
        <v>1923</v>
      </c>
      <c r="B50" s="295"/>
      <c r="C50" s="296"/>
      <c r="D50" s="296"/>
      <c r="E50" s="295"/>
      <c r="F50" s="297" t="str">
        <f t="shared" si="0"/>
        <v/>
      </c>
      <c r="G50" s="298" t="str">
        <f t="shared" si="1"/>
        <v/>
      </c>
    </row>
    <row r="51" spans="1:7" s="325" customFormat="1" ht="21" customHeight="1">
      <c r="A51" s="294" t="s">
        <v>1924</v>
      </c>
      <c r="B51" s="295"/>
      <c r="C51" s="296"/>
      <c r="D51" s="296"/>
      <c r="E51" s="295"/>
      <c r="F51" s="297" t="str">
        <f t="shared" si="0"/>
        <v/>
      </c>
      <c r="G51" s="298" t="str">
        <f t="shared" si="1"/>
        <v/>
      </c>
    </row>
    <row r="52" spans="1:7" s="325" customFormat="1" ht="21" customHeight="1">
      <c r="A52" s="294" t="s">
        <v>1925</v>
      </c>
      <c r="B52" s="295"/>
      <c r="C52" s="296"/>
      <c r="D52" s="296"/>
      <c r="E52" s="295"/>
      <c r="F52" s="297" t="str">
        <f t="shared" si="0"/>
        <v/>
      </c>
      <c r="G52" s="298" t="str">
        <f t="shared" si="1"/>
        <v/>
      </c>
    </row>
    <row r="53" spans="1:7" s="325" customFormat="1" ht="21" customHeight="1">
      <c r="A53" s="294" t="s">
        <v>1926</v>
      </c>
      <c r="B53" s="295"/>
      <c r="C53" s="296"/>
      <c r="D53" s="303"/>
      <c r="E53" s="295"/>
      <c r="F53" s="297" t="str">
        <f t="shared" si="0"/>
        <v/>
      </c>
      <c r="G53" s="298" t="str">
        <f t="shared" si="1"/>
        <v/>
      </c>
    </row>
    <row r="54" spans="1:7" s="325" customFormat="1" ht="21" customHeight="1">
      <c r="A54" s="304" t="s">
        <v>1933</v>
      </c>
      <c r="B54" s="291"/>
      <c r="C54" s="300"/>
      <c r="D54" s="300"/>
      <c r="E54" s="291"/>
      <c r="F54" s="292" t="str">
        <f t="shared" si="0"/>
        <v/>
      </c>
      <c r="G54" s="293" t="str">
        <f t="shared" si="1"/>
        <v/>
      </c>
    </row>
    <row r="55" spans="1:7" s="325" customFormat="1" ht="21" customHeight="1">
      <c r="A55" s="294" t="s">
        <v>1921</v>
      </c>
      <c r="B55" s="305"/>
      <c r="C55" s="299"/>
      <c r="D55" s="299"/>
      <c r="E55" s="305"/>
      <c r="F55" s="297" t="str">
        <f t="shared" si="0"/>
        <v/>
      </c>
      <c r="G55" s="298" t="str">
        <f t="shared" si="1"/>
        <v/>
      </c>
    </row>
    <row r="56" spans="1:7" s="325" customFormat="1" ht="21" customHeight="1">
      <c r="A56" s="294" t="s">
        <v>1922</v>
      </c>
      <c r="B56" s="306"/>
      <c r="C56" s="299"/>
      <c r="D56" s="299"/>
      <c r="E56" s="306"/>
      <c r="F56" s="297" t="str">
        <f t="shared" si="0"/>
        <v/>
      </c>
      <c r="G56" s="298" t="str">
        <f t="shared" si="1"/>
        <v/>
      </c>
    </row>
    <row r="57" spans="1:7" s="325" customFormat="1" ht="21" customHeight="1">
      <c r="A57" s="294" t="s">
        <v>1923</v>
      </c>
      <c r="B57" s="307"/>
      <c r="C57" s="299"/>
      <c r="D57" s="299"/>
      <c r="E57" s="307"/>
      <c r="F57" s="297" t="str">
        <f t="shared" si="0"/>
        <v/>
      </c>
      <c r="G57" s="298" t="str">
        <f t="shared" si="1"/>
        <v/>
      </c>
    </row>
    <row r="58" spans="1:7" s="325" customFormat="1" ht="21" customHeight="1">
      <c r="A58" s="294" t="s">
        <v>1924</v>
      </c>
      <c r="B58" s="306"/>
      <c r="C58" s="299"/>
      <c r="D58" s="299"/>
      <c r="E58" s="306"/>
      <c r="F58" s="297" t="str">
        <f t="shared" si="0"/>
        <v/>
      </c>
      <c r="G58" s="298" t="str">
        <f t="shared" si="1"/>
        <v/>
      </c>
    </row>
    <row r="59" spans="1:7" s="319" customFormat="1" ht="21" customHeight="1">
      <c r="A59" s="294" t="s">
        <v>1925</v>
      </c>
      <c r="B59" s="306"/>
      <c r="C59" s="299"/>
      <c r="D59" s="299"/>
      <c r="E59" s="306"/>
      <c r="F59" s="297" t="str">
        <f t="shared" si="0"/>
        <v/>
      </c>
      <c r="G59" s="298" t="str">
        <f t="shared" si="1"/>
        <v/>
      </c>
    </row>
    <row r="60" spans="1:7" s="319" customFormat="1" ht="21" customHeight="1">
      <c r="A60" s="294" t="s">
        <v>1926</v>
      </c>
      <c r="B60" s="306"/>
      <c r="C60" s="299"/>
      <c r="D60" s="299"/>
      <c r="E60" s="306"/>
      <c r="F60" s="297" t="str">
        <f t="shared" si="0"/>
        <v/>
      </c>
      <c r="G60" s="298" t="str">
        <f t="shared" si="1"/>
        <v/>
      </c>
    </row>
    <row r="61" spans="1:7" s="319" customFormat="1" ht="21" customHeight="1">
      <c r="A61" s="326" t="s">
        <v>1934</v>
      </c>
      <c r="B61" s="308"/>
      <c r="C61" s="309"/>
      <c r="D61" s="309"/>
      <c r="E61" s="308"/>
      <c r="F61" s="292" t="str">
        <f t="shared" si="0"/>
        <v/>
      </c>
      <c r="G61" s="293" t="str">
        <f t="shared" si="1"/>
        <v/>
      </c>
    </row>
    <row r="62" spans="1:7" s="319" customFormat="1" ht="21" customHeight="1">
      <c r="A62" s="327" t="s">
        <v>1935</v>
      </c>
      <c r="B62" s="306"/>
      <c r="C62" s="310"/>
      <c r="D62" s="310"/>
      <c r="E62" s="306"/>
      <c r="F62" s="297" t="str">
        <f t="shared" si="0"/>
        <v/>
      </c>
      <c r="G62" s="298" t="str">
        <f t="shared" si="1"/>
        <v/>
      </c>
    </row>
    <row r="63" spans="1:7" s="319" customFormat="1" ht="21" customHeight="1">
      <c r="A63" s="327" t="s">
        <v>1936</v>
      </c>
      <c r="B63" s="306"/>
      <c r="C63" s="310"/>
      <c r="D63" s="310"/>
      <c r="E63" s="306"/>
      <c r="F63" s="297" t="str">
        <f t="shared" si="0"/>
        <v/>
      </c>
      <c r="G63" s="298" t="str">
        <f t="shared" si="1"/>
        <v/>
      </c>
    </row>
    <row r="64" spans="1:7" s="319" customFormat="1" ht="21" customHeight="1">
      <c r="A64" s="328" t="s">
        <v>1937</v>
      </c>
      <c r="B64" s="311"/>
      <c r="C64" s="312"/>
      <c r="D64" s="312"/>
      <c r="E64" s="311"/>
      <c r="F64" s="292" t="str">
        <f t="shared" si="0"/>
        <v/>
      </c>
      <c r="G64" s="293" t="str">
        <f t="shared" si="1"/>
        <v/>
      </c>
    </row>
    <row r="65" spans="1:7" s="330" customFormat="1" ht="24" customHeight="1">
      <c r="A65" s="329" t="s">
        <v>1938</v>
      </c>
      <c r="B65" s="313"/>
      <c r="C65" s="314"/>
      <c r="D65" s="315"/>
      <c r="E65" s="313"/>
      <c r="F65" s="297" t="str">
        <f t="shared" si="0"/>
        <v/>
      </c>
      <c r="G65" s="298" t="str">
        <f t="shared" si="1"/>
        <v/>
      </c>
    </row>
  </sheetData>
  <sheetProtection insertColumns="0" insertRows="0" deleteColumns="0" deleteRows="0" autoFilter="0"/>
  <mergeCells count="5">
    <mergeCell ref="A1:G1"/>
    <mergeCell ref="C3:E3"/>
    <mergeCell ref="F3:G3"/>
    <mergeCell ref="A3:A4"/>
    <mergeCell ref="B3:B4"/>
  </mergeCells>
  <phoneticPr fontId="65" type="noConversion"/>
  <conditionalFormatting sqref="G5:G65">
    <cfRule type="cellIs" dxfId="13" priority="1" stopIfTrue="1" operator="greaterThan">
      <formula>10</formula>
    </cfRule>
    <cfRule type="cellIs" dxfId="12" priority="2" stopIfTrue="1" operator="lessThanOrEqual">
      <formula>-1</formula>
    </cfRule>
  </conditionalFormatting>
  <pageMargins left="0.75" right="0.75" top="1" bottom="1" header="0.5" footer="0.5"/>
  <pageSetup paperSize="9" scale="84"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Zeros="0" workbookViewId="0">
      <selection activeCell="G16" sqref="G16"/>
    </sheetView>
  </sheetViews>
  <sheetFormatPr defaultColWidth="9" defaultRowHeight="15.75"/>
  <cols>
    <col min="1" max="1" width="30.375" style="28" customWidth="1"/>
    <col min="2" max="2" width="13.125" style="29" customWidth="1"/>
    <col min="3" max="4" width="11.75" style="29" customWidth="1"/>
    <col min="5" max="5" width="11.625" style="29" customWidth="1"/>
    <col min="6" max="6" width="12.875" style="29" customWidth="1"/>
    <col min="7" max="7" width="15.125" style="29" customWidth="1"/>
    <col min="8" max="9" width="9" style="28" customWidth="1"/>
    <col min="10" max="11" width="9.25" style="28"/>
    <col min="12" max="226" width="9" style="28"/>
    <col min="227" max="227" width="40.625" style="28" customWidth="1"/>
    <col min="228" max="228" width="15.75" style="28" customWidth="1"/>
    <col min="229" max="229" width="14.5" style="28" customWidth="1"/>
    <col min="230" max="230" width="11" style="28" customWidth="1"/>
    <col min="231" max="232" width="9" style="28"/>
    <col min="233" max="233" width="11.625" style="28" customWidth="1"/>
    <col min="234" max="16384" width="9" style="28"/>
  </cols>
  <sheetData>
    <row r="1" spans="1:7" s="23" customFormat="1" ht="34.9" customHeight="1">
      <c r="A1" s="380" t="s">
        <v>161</v>
      </c>
      <c r="B1" s="381"/>
      <c r="C1" s="381"/>
      <c r="D1" s="381"/>
      <c r="E1" s="381"/>
      <c r="F1" s="381"/>
      <c r="G1" s="381"/>
    </row>
    <row r="2" spans="1:7" s="24" customFormat="1" ht="20.100000000000001" customHeight="1">
      <c r="A2" s="30"/>
      <c r="B2" s="30"/>
      <c r="C2" s="30"/>
      <c r="D2" s="30"/>
      <c r="F2" s="33"/>
      <c r="G2" s="33" t="s">
        <v>162</v>
      </c>
    </row>
    <row r="3" spans="1:7" s="25" customFormat="1" ht="30" customHeight="1">
      <c r="A3" s="386" t="s">
        <v>19</v>
      </c>
      <c r="B3" s="385" t="s">
        <v>144</v>
      </c>
      <c r="C3" s="385" t="s">
        <v>145</v>
      </c>
      <c r="D3" s="385"/>
      <c r="E3" s="385"/>
      <c r="F3" s="386" t="s">
        <v>146</v>
      </c>
      <c r="G3" s="387"/>
    </row>
    <row r="4" spans="1:7" s="25" customFormat="1" ht="44.1" customHeight="1">
      <c r="A4" s="386"/>
      <c r="B4" s="385"/>
      <c r="C4" s="34" t="s">
        <v>48</v>
      </c>
      <c r="D4" s="34" t="s">
        <v>14</v>
      </c>
      <c r="E4" s="34" t="s">
        <v>16</v>
      </c>
      <c r="F4" s="34" t="s">
        <v>147</v>
      </c>
      <c r="G4" s="34" t="s">
        <v>148</v>
      </c>
    </row>
    <row r="5" spans="1:7" s="26" customFormat="1" ht="21" customHeight="1">
      <c r="A5" s="35" t="s">
        <v>149</v>
      </c>
      <c r="B5" s="85">
        <v>201176.08</v>
      </c>
      <c r="C5" s="85">
        <v>216509.356619</v>
      </c>
      <c r="D5" s="85">
        <v>216509.356619</v>
      </c>
      <c r="E5" s="85">
        <v>217191.64</v>
      </c>
      <c r="F5" s="86">
        <v>7.9609663335720393E-2</v>
      </c>
      <c r="G5" s="38">
        <v>1.00315128820137</v>
      </c>
    </row>
    <row r="6" spans="1:7" s="25" customFormat="1" ht="21" customHeight="1">
      <c r="A6" s="39" t="s">
        <v>163</v>
      </c>
      <c r="B6" s="87">
        <v>198589.38</v>
      </c>
      <c r="C6" s="40">
        <v>215035.682168</v>
      </c>
      <c r="D6" s="88">
        <v>215035.682168</v>
      </c>
      <c r="E6" s="87">
        <v>213192.98</v>
      </c>
      <c r="F6" s="89">
        <v>7.3536661426708602E-2</v>
      </c>
      <c r="G6" s="43">
        <v>0.99143071443110398</v>
      </c>
    </row>
    <row r="7" spans="1:7" s="25" customFormat="1" ht="21" customHeight="1">
      <c r="A7" s="39" t="s">
        <v>164</v>
      </c>
      <c r="B7" s="87">
        <v>1662</v>
      </c>
      <c r="C7" s="50">
        <v>1418.173315</v>
      </c>
      <c r="D7" s="90">
        <v>1418.173315</v>
      </c>
      <c r="E7" s="87">
        <v>2707.64</v>
      </c>
      <c r="F7" s="89">
        <v>0.62914560770156402</v>
      </c>
      <c r="G7" s="43">
        <v>1.90924478084683</v>
      </c>
    </row>
    <row r="8" spans="1:7" s="25" customFormat="1" ht="21" customHeight="1">
      <c r="A8" s="39" t="s">
        <v>165</v>
      </c>
      <c r="B8" s="87">
        <v>924.7</v>
      </c>
      <c r="C8" s="50">
        <v>55.501136000000002</v>
      </c>
      <c r="D8" s="90">
        <v>55.501136000000002</v>
      </c>
      <c r="E8" s="87">
        <v>1291.02</v>
      </c>
      <c r="F8" s="89">
        <v>0.39615010273602203</v>
      </c>
      <c r="G8" s="43">
        <v>23.261145501598399</v>
      </c>
    </row>
    <row r="9" spans="1:7" s="26" customFormat="1" ht="21" customHeight="1">
      <c r="A9" s="35" t="s">
        <v>151</v>
      </c>
      <c r="B9" s="85">
        <v>61152.98</v>
      </c>
      <c r="C9" s="85">
        <v>69065.109163999994</v>
      </c>
      <c r="D9" s="85">
        <v>72306.652742999999</v>
      </c>
      <c r="E9" s="85">
        <v>72541.070000000007</v>
      </c>
      <c r="F9" s="86">
        <v>0.18622297719587799</v>
      </c>
      <c r="G9" s="38">
        <v>1.0032419873982199</v>
      </c>
    </row>
    <row r="10" spans="1:7" s="25" customFormat="1" ht="21" customHeight="1">
      <c r="A10" s="39" t="s">
        <v>163</v>
      </c>
      <c r="B10" s="87">
        <v>60980.480000000003</v>
      </c>
      <c r="C10" s="40">
        <v>68966.682079999999</v>
      </c>
      <c r="D10" s="90">
        <v>72210.780346</v>
      </c>
      <c r="E10" s="87">
        <v>72436.84</v>
      </c>
      <c r="F10" s="89">
        <v>0.18786929850338999</v>
      </c>
      <c r="G10" s="43">
        <v>1.0031305527085701</v>
      </c>
    </row>
    <row r="11" spans="1:7" s="25" customFormat="1" ht="21" customHeight="1">
      <c r="A11" s="39" t="s">
        <v>164</v>
      </c>
      <c r="B11" s="87">
        <v>165.46</v>
      </c>
      <c r="C11" s="40">
        <v>93.567083999999994</v>
      </c>
      <c r="D11" s="90">
        <v>94.262397000000007</v>
      </c>
      <c r="E11" s="87">
        <v>98.32</v>
      </c>
      <c r="F11" s="89">
        <v>-0.40577783150006103</v>
      </c>
      <c r="G11" s="43">
        <v>1.04304582876245</v>
      </c>
    </row>
    <row r="12" spans="1:7" s="25" customFormat="1" ht="21" customHeight="1">
      <c r="A12" s="39" t="s">
        <v>165</v>
      </c>
      <c r="B12" s="87">
        <v>7.04</v>
      </c>
      <c r="C12" s="40">
        <v>4.8600000000000003</v>
      </c>
      <c r="D12" s="90">
        <v>1.61</v>
      </c>
      <c r="E12" s="87">
        <v>5.91</v>
      </c>
      <c r="F12" s="89">
        <v>-0.16051136363636401</v>
      </c>
      <c r="G12" s="43">
        <v>3.6708074534161499</v>
      </c>
    </row>
    <row r="13" spans="1:7" s="26" customFormat="1" ht="21" customHeight="1">
      <c r="A13" s="35" t="s">
        <v>152</v>
      </c>
      <c r="B13" s="85">
        <v>180569.69</v>
      </c>
      <c r="C13" s="85">
        <v>200898.27599600001</v>
      </c>
      <c r="D13" s="85">
        <v>200898.27599600001</v>
      </c>
      <c r="E13" s="85">
        <v>203028.69</v>
      </c>
      <c r="F13" s="86">
        <v>0.12437857095507</v>
      </c>
      <c r="G13" s="38">
        <v>1.0106044414440001</v>
      </c>
    </row>
    <row r="14" spans="1:7" s="25" customFormat="1" ht="21" customHeight="1">
      <c r="A14" s="39" t="s">
        <v>163</v>
      </c>
      <c r="B14" s="87">
        <v>180468.73</v>
      </c>
      <c r="C14" s="40">
        <v>200077.955996</v>
      </c>
      <c r="D14" s="40">
        <v>200077.955996</v>
      </c>
      <c r="E14" s="87">
        <v>202560.03</v>
      </c>
      <c r="F14" s="89">
        <v>0.12241068023252601</v>
      </c>
      <c r="G14" s="43">
        <v>1.0124055345909799</v>
      </c>
    </row>
    <row r="15" spans="1:7" s="25" customFormat="1" ht="21" customHeight="1">
      <c r="A15" s="39" t="s">
        <v>164</v>
      </c>
      <c r="B15" s="87">
        <v>27.38</v>
      </c>
      <c r="C15" s="40">
        <v>789.8</v>
      </c>
      <c r="D15" s="40">
        <v>789.8</v>
      </c>
      <c r="E15" s="87">
        <v>150.21</v>
      </c>
      <c r="F15" s="89">
        <v>4.48612125639153</v>
      </c>
      <c r="G15" s="43">
        <v>0.19018738921245901</v>
      </c>
    </row>
    <row r="16" spans="1:7" s="25" customFormat="1" ht="21" customHeight="1">
      <c r="A16" s="39" t="s">
        <v>165</v>
      </c>
      <c r="B16" s="87">
        <v>73.58</v>
      </c>
      <c r="C16" s="40">
        <v>30.52</v>
      </c>
      <c r="D16" s="40">
        <v>30.52</v>
      </c>
      <c r="E16" s="87">
        <v>318.45</v>
      </c>
      <c r="F16" s="89">
        <v>3.3279423756455602</v>
      </c>
      <c r="G16" s="43">
        <v>10.434141546526901</v>
      </c>
    </row>
    <row r="17" spans="1:7" s="26" customFormat="1" ht="21" customHeight="1">
      <c r="A17" s="35" t="s">
        <v>153</v>
      </c>
      <c r="B17" s="85">
        <v>143357.56</v>
      </c>
      <c r="C17" s="85">
        <v>158965.78357100001</v>
      </c>
      <c r="D17" s="85">
        <v>133390.58327500001</v>
      </c>
      <c r="E17" s="85">
        <v>155080.23000000001</v>
      </c>
      <c r="F17" s="86">
        <v>8.1772248355789404E-2</v>
      </c>
      <c r="G17" s="38">
        <v>1.1626025330460099</v>
      </c>
    </row>
    <row r="18" spans="1:7" s="25" customFormat="1" ht="21" customHeight="1">
      <c r="A18" s="39" t="s">
        <v>163</v>
      </c>
      <c r="B18" s="87">
        <v>141431.45000000001</v>
      </c>
      <c r="C18" s="50">
        <v>154065.78357100001</v>
      </c>
      <c r="D18" s="90">
        <v>131740.58327500001</v>
      </c>
      <c r="E18" s="87">
        <v>153378.79999999999</v>
      </c>
      <c r="F18" s="89">
        <v>8.4474492766637002E-2</v>
      </c>
      <c r="G18" s="43">
        <v>1.16424867863103</v>
      </c>
    </row>
    <row r="19" spans="1:7" s="25" customFormat="1" ht="21" customHeight="1">
      <c r="A19" s="39" t="s">
        <v>164</v>
      </c>
      <c r="B19" s="87">
        <v>280.08</v>
      </c>
      <c r="C19" s="50">
        <v>400</v>
      </c>
      <c r="D19" s="90">
        <v>200</v>
      </c>
      <c r="E19" s="87">
        <v>429.66</v>
      </c>
      <c r="F19" s="89">
        <v>0.534061696658098</v>
      </c>
      <c r="G19" s="43">
        <v>2.1482999999999999</v>
      </c>
    </row>
    <row r="20" spans="1:7" s="25" customFormat="1" ht="21" customHeight="1">
      <c r="A20" s="39" t="s">
        <v>165</v>
      </c>
      <c r="B20" s="87">
        <v>1646.03</v>
      </c>
      <c r="C20" s="40">
        <v>4500</v>
      </c>
      <c r="D20" s="88">
        <v>1450</v>
      </c>
      <c r="E20" s="87">
        <v>1271.77</v>
      </c>
      <c r="F20" s="89">
        <v>-0.227371311579983</v>
      </c>
      <c r="G20" s="43">
        <v>0.87708275862068996</v>
      </c>
    </row>
    <row r="21" spans="1:7" s="26" customFormat="1" ht="21" customHeight="1">
      <c r="A21" s="35" t="s">
        <v>154</v>
      </c>
      <c r="B21" s="91">
        <v>209259.28</v>
      </c>
      <c r="C21" s="91">
        <v>222299.32485800001</v>
      </c>
      <c r="D21" s="91">
        <v>225706.07918900001</v>
      </c>
      <c r="E21" s="91">
        <v>242366.84</v>
      </c>
      <c r="F21" s="86">
        <v>0.15821310290277199</v>
      </c>
      <c r="G21" s="38">
        <v>1.0738161810743601</v>
      </c>
    </row>
    <row r="22" spans="1:7" s="25" customFormat="1" ht="21" customHeight="1">
      <c r="A22" s="39" t="s">
        <v>163</v>
      </c>
      <c r="B22" s="87">
        <v>187806.94</v>
      </c>
      <c r="C22" s="50">
        <v>197554.28085800001</v>
      </c>
      <c r="D22" s="90">
        <v>203146.789789</v>
      </c>
      <c r="E22" s="87">
        <v>217543.51</v>
      </c>
      <c r="F22" s="89">
        <v>0.15833584211531301</v>
      </c>
      <c r="G22" s="43">
        <v>1.0708685587695099</v>
      </c>
    </row>
    <row r="23" spans="1:7" s="25" customFormat="1" ht="21" customHeight="1">
      <c r="A23" s="39" t="s">
        <v>166</v>
      </c>
      <c r="B23" s="87">
        <v>20895.29</v>
      </c>
      <c r="C23" s="50">
        <v>23145.044000000002</v>
      </c>
      <c r="D23" s="90">
        <v>21559.289400000001</v>
      </c>
      <c r="E23" s="87">
        <v>22000</v>
      </c>
      <c r="F23" s="89">
        <v>5.2868852262878401E-2</v>
      </c>
      <c r="G23" s="43">
        <v>1.0204417961938901</v>
      </c>
    </row>
    <row r="24" spans="1:7" s="25" customFormat="1" ht="21" customHeight="1">
      <c r="A24" s="39" t="s">
        <v>167</v>
      </c>
      <c r="B24" s="87"/>
      <c r="C24" s="50">
        <v>0</v>
      </c>
      <c r="D24" s="90">
        <v>0</v>
      </c>
      <c r="E24" s="87">
        <v>0</v>
      </c>
      <c r="F24" s="89" t="s">
        <v>150</v>
      </c>
      <c r="G24" s="43" t="s">
        <v>150</v>
      </c>
    </row>
    <row r="25" spans="1:7" s="25" customFormat="1" ht="21" customHeight="1">
      <c r="A25" s="39" t="s">
        <v>168</v>
      </c>
      <c r="B25" s="87">
        <v>557.04999999999995</v>
      </c>
      <c r="C25" s="50">
        <v>1600</v>
      </c>
      <c r="D25" s="90">
        <v>1000</v>
      </c>
      <c r="E25" s="87">
        <v>2823.33</v>
      </c>
      <c r="F25" s="89">
        <v>4.0683601113006</v>
      </c>
      <c r="G25" s="43">
        <v>2.8233299999999999</v>
      </c>
    </row>
    <row r="26" spans="1:7" s="26" customFormat="1" ht="21" customHeight="1">
      <c r="A26" s="35" t="s">
        <v>155</v>
      </c>
      <c r="B26" s="85">
        <v>12181.69</v>
      </c>
      <c r="C26" s="85">
        <v>13990.890627999999</v>
      </c>
      <c r="D26" s="85">
        <v>12990.758776999999</v>
      </c>
      <c r="E26" s="85">
        <v>12204.83</v>
      </c>
      <c r="F26" s="86">
        <v>1.8995722268417799E-3</v>
      </c>
      <c r="G26" s="38">
        <v>0.93950093366436105</v>
      </c>
    </row>
    <row r="27" spans="1:7" s="25" customFormat="1" ht="21" customHeight="1">
      <c r="A27" s="39" t="s">
        <v>163</v>
      </c>
      <c r="B27" s="87">
        <v>12180.93</v>
      </c>
      <c r="C27" s="50">
        <v>13990.890627999999</v>
      </c>
      <c r="D27" s="90">
        <v>12945.758776999999</v>
      </c>
      <c r="E27" s="87">
        <v>12154.35</v>
      </c>
      <c r="F27" s="89">
        <v>-2.1820993963516098E-3</v>
      </c>
      <c r="G27" s="43">
        <v>0.93886733171592396</v>
      </c>
    </row>
    <row r="28" spans="1:7" s="25" customFormat="1" ht="21" customHeight="1">
      <c r="A28" s="39" t="s">
        <v>164</v>
      </c>
      <c r="B28" s="87"/>
      <c r="C28" s="50"/>
      <c r="D28" s="90">
        <v>0</v>
      </c>
      <c r="E28" s="87"/>
      <c r="F28" s="89" t="s">
        <v>150</v>
      </c>
      <c r="G28" s="43" t="s">
        <v>150</v>
      </c>
    </row>
    <row r="29" spans="1:7" s="25" customFormat="1" ht="21" customHeight="1">
      <c r="A29" s="39" t="s">
        <v>165</v>
      </c>
      <c r="B29" s="87">
        <v>0.76</v>
      </c>
      <c r="C29" s="50"/>
      <c r="D29" s="90">
        <v>45</v>
      </c>
      <c r="E29" s="87">
        <v>50.48</v>
      </c>
      <c r="F29" s="89">
        <v>65.421052631578902</v>
      </c>
      <c r="G29" s="43">
        <v>1.12177777777778</v>
      </c>
    </row>
    <row r="30" spans="1:7" s="26" customFormat="1" ht="21" customHeight="1">
      <c r="A30" s="35" t="s">
        <v>156</v>
      </c>
      <c r="B30" s="85">
        <v>10477.92</v>
      </c>
      <c r="C30" s="85">
        <v>11476.381851</v>
      </c>
      <c r="D30" s="85">
        <v>9464.9429039999995</v>
      </c>
      <c r="E30" s="85">
        <v>9367.99</v>
      </c>
      <c r="F30" s="86">
        <v>-0.10593037549437299</v>
      </c>
      <c r="G30" s="38">
        <v>0.98975663086577903</v>
      </c>
    </row>
    <row r="31" spans="1:7" s="25" customFormat="1" ht="21" customHeight="1">
      <c r="A31" s="39" t="s">
        <v>163</v>
      </c>
      <c r="B31" s="87">
        <v>9653.74</v>
      </c>
      <c r="C31" s="50">
        <v>10688.221851</v>
      </c>
      <c r="D31" s="90">
        <v>9091.0804040000003</v>
      </c>
      <c r="E31" s="87">
        <v>9008.08</v>
      </c>
      <c r="F31" s="89">
        <v>-6.6881850971747703E-2</v>
      </c>
      <c r="G31" s="43">
        <v>0.99087012760733295</v>
      </c>
    </row>
    <row r="32" spans="1:7" s="25" customFormat="1" ht="21" customHeight="1">
      <c r="A32" s="39" t="s">
        <v>164</v>
      </c>
      <c r="B32" s="87">
        <v>3.46</v>
      </c>
      <c r="C32" s="50">
        <v>3</v>
      </c>
      <c r="D32" s="90">
        <v>0.47249999999999998</v>
      </c>
      <c r="E32" s="87">
        <v>0.47</v>
      </c>
      <c r="F32" s="89">
        <v>-0.86416184971098298</v>
      </c>
      <c r="G32" s="43">
        <v>0.99470899470899499</v>
      </c>
    </row>
    <row r="33" spans="1:7" s="25" customFormat="1" ht="21" customHeight="1">
      <c r="A33" s="39" t="s">
        <v>165</v>
      </c>
      <c r="B33" s="87">
        <v>820.72</v>
      </c>
      <c r="C33" s="50">
        <v>785.16</v>
      </c>
      <c r="D33" s="90">
        <v>373.39</v>
      </c>
      <c r="E33" s="87">
        <v>359.44</v>
      </c>
      <c r="F33" s="89">
        <v>-0.56204308412125903</v>
      </c>
      <c r="G33" s="43">
        <v>0.96263959934652799</v>
      </c>
    </row>
    <row r="34" spans="1:7" s="26" customFormat="1" ht="21" customHeight="1">
      <c r="A34" s="52" t="s">
        <v>169</v>
      </c>
      <c r="B34" s="36">
        <v>818175.2</v>
      </c>
      <c r="C34" s="91">
        <v>893205.12268699997</v>
      </c>
      <c r="D34" s="91">
        <v>871266.64950299996</v>
      </c>
      <c r="E34" s="36">
        <v>911781.29</v>
      </c>
      <c r="F34" s="86">
        <v>0.114408368769916</v>
      </c>
      <c r="G34" s="38">
        <v>1.0465008508246101</v>
      </c>
    </row>
    <row r="35" spans="1:7" s="25" customFormat="1" ht="21" customHeight="1">
      <c r="A35" s="39" t="s">
        <v>163</v>
      </c>
      <c r="B35" s="87">
        <v>791111.65</v>
      </c>
      <c r="C35" s="40">
        <v>860379.49715199997</v>
      </c>
      <c r="D35" s="40">
        <v>844248.63075500005</v>
      </c>
      <c r="E35" s="92">
        <v>880274.59</v>
      </c>
      <c r="F35" s="89">
        <v>0.11270588671017499</v>
      </c>
      <c r="G35" s="43">
        <v>1.0426722151894801</v>
      </c>
    </row>
    <row r="36" spans="1:7" s="25" customFormat="1" ht="21" customHeight="1">
      <c r="A36" s="39" t="s">
        <v>166</v>
      </c>
      <c r="B36" s="87">
        <v>20895.29</v>
      </c>
      <c r="C36" s="40">
        <v>23145.044000000002</v>
      </c>
      <c r="D36" s="40">
        <v>21559.289400000001</v>
      </c>
      <c r="E36" s="41">
        <v>22000</v>
      </c>
      <c r="F36" s="89">
        <v>5.2868852262878401E-2</v>
      </c>
      <c r="G36" s="43">
        <v>1.0204417961938901</v>
      </c>
    </row>
    <row r="37" spans="1:7" s="25" customFormat="1" ht="21" customHeight="1">
      <c r="A37" s="39" t="s">
        <v>167</v>
      </c>
      <c r="B37" s="87">
        <v>2138.38</v>
      </c>
      <c r="C37" s="40">
        <v>2704.540399</v>
      </c>
      <c r="D37" s="40">
        <v>2502.708212</v>
      </c>
      <c r="E37" s="41">
        <v>3386.3</v>
      </c>
      <c r="F37" s="89">
        <v>0.58358196391660999</v>
      </c>
      <c r="G37" s="43">
        <v>1.35305425688994</v>
      </c>
    </row>
    <row r="38" spans="1:7" s="25" customFormat="1" ht="21" customHeight="1">
      <c r="A38" s="39" t="s">
        <v>168</v>
      </c>
      <c r="B38" s="87">
        <v>4029.88</v>
      </c>
      <c r="C38" s="40">
        <v>6976.0411359999998</v>
      </c>
      <c r="D38" s="40">
        <v>2956.0211359999998</v>
      </c>
      <c r="E38" s="41">
        <v>6120.4</v>
      </c>
      <c r="F38" s="89">
        <v>0.51875490089034904</v>
      </c>
      <c r="G38" s="43">
        <v>2.0704858721957402</v>
      </c>
    </row>
    <row r="39" spans="1:7" s="26" customFormat="1" ht="21" customHeight="1">
      <c r="A39" s="35" t="s">
        <v>170</v>
      </c>
      <c r="B39" s="36">
        <v>529943.35</v>
      </c>
      <c r="C39" s="91">
        <v>552037.03120800003</v>
      </c>
      <c r="D39" s="91">
        <v>555853.66090300004</v>
      </c>
      <c r="E39" s="36">
        <v>583450.86</v>
      </c>
      <c r="F39" s="86">
        <v>0.100968358221685</v>
      </c>
      <c r="G39" s="38">
        <v>1.04964831760246</v>
      </c>
    </row>
    <row r="40" spans="1:7" s="25" customFormat="1" ht="21" customHeight="1">
      <c r="A40" s="39" t="s">
        <v>171</v>
      </c>
      <c r="B40" s="87">
        <v>151279.97</v>
      </c>
      <c r="C40" s="40">
        <v>161464.480148</v>
      </c>
      <c r="D40" s="88">
        <v>161947.172384</v>
      </c>
      <c r="E40" s="87">
        <v>162195.94</v>
      </c>
      <c r="F40" s="89">
        <v>7.2157404579072895E-2</v>
      </c>
      <c r="G40" s="43">
        <v>1.00153610348571</v>
      </c>
    </row>
    <row r="41" spans="1:7" s="25" customFormat="1" ht="21" customHeight="1">
      <c r="A41" s="39" t="s">
        <v>172</v>
      </c>
      <c r="B41" s="87">
        <v>378663.38</v>
      </c>
      <c r="C41" s="40">
        <v>390572.55106000003</v>
      </c>
      <c r="D41" s="88">
        <v>393906.48851900001</v>
      </c>
      <c r="E41" s="87">
        <v>421254.92</v>
      </c>
      <c r="F41" s="89">
        <v>0.112478634717727</v>
      </c>
      <c r="G41" s="43">
        <v>1.06942874077506</v>
      </c>
    </row>
    <row r="42" spans="1:7" s="26" customFormat="1" ht="21" customHeight="1">
      <c r="A42" s="52" t="s">
        <v>173</v>
      </c>
      <c r="B42" s="36">
        <v>1348118.55</v>
      </c>
      <c r="C42" s="91">
        <v>1445242.153895</v>
      </c>
      <c r="D42" s="91">
        <v>1427120.3104059999</v>
      </c>
      <c r="E42" s="36">
        <v>1495232.15</v>
      </c>
      <c r="F42" s="86">
        <v>0.109125121080783</v>
      </c>
      <c r="G42" s="38">
        <v>1.04772676774155</v>
      </c>
    </row>
    <row r="43" spans="1:7" s="27" customFormat="1" ht="27.95" customHeight="1">
      <c r="A43" s="55" t="s">
        <v>21</v>
      </c>
      <c r="B43" s="36">
        <v>88856.09</v>
      </c>
      <c r="C43" s="56">
        <v>66771.948621000207</v>
      </c>
      <c r="D43" s="56">
        <v>48835.847989000402</v>
      </c>
      <c r="E43" s="36">
        <v>3760.85</v>
      </c>
      <c r="F43" s="86">
        <v>-0.95767482003765902</v>
      </c>
      <c r="G43" s="38">
        <v>7.7010027569237305E-2</v>
      </c>
    </row>
    <row r="44" spans="1:7" ht="27.95" customHeight="1">
      <c r="A44" s="55" t="s">
        <v>174</v>
      </c>
      <c r="B44" s="36">
        <v>936453.39</v>
      </c>
      <c r="C44" s="56">
        <v>1003225.3386209999</v>
      </c>
      <c r="D44" s="56">
        <v>985289.23798900004</v>
      </c>
      <c r="E44" s="36">
        <v>940214.24</v>
      </c>
      <c r="F44" s="86">
        <v>4.0160567948821502E-3</v>
      </c>
      <c r="G44" s="38">
        <v>0.95425201428059903</v>
      </c>
    </row>
  </sheetData>
  <sheetProtection insertColumns="0" insertRows="0" deleteColumns="0" deleteRows="0" autoFilter="0"/>
  <mergeCells count="5">
    <mergeCell ref="A1:G1"/>
    <mergeCell ref="C3:E3"/>
    <mergeCell ref="F3:G3"/>
    <mergeCell ref="A3:A4"/>
    <mergeCell ref="B3:B4"/>
  </mergeCells>
  <phoneticPr fontId="65" type="noConversion"/>
  <conditionalFormatting sqref="G5:G44">
    <cfRule type="cellIs" dxfId="11" priority="1" stopIfTrue="1" operator="greaterThan">
      <formula>10</formula>
    </cfRule>
    <cfRule type="cellIs" dxfId="10" priority="2" stopIfTrue="1" operator="lessThanOrEqual">
      <formula>-1</formula>
    </cfRule>
  </conditionalFormatting>
  <pageMargins left="0.75" right="0.75" top="1" bottom="1" header="0.5" footer="0.5"/>
  <pageSetup paperSize="9" scale="82"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showZeros="0" workbookViewId="0">
      <selection activeCell="F5" sqref="F5:G65"/>
    </sheetView>
  </sheetViews>
  <sheetFormatPr defaultColWidth="9" defaultRowHeight="15.75"/>
  <cols>
    <col min="1" max="1" width="30.375" style="28" customWidth="1"/>
    <col min="2" max="2" width="13.125" style="29" customWidth="1"/>
    <col min="3" max="7" width="12.625" style="29" customWidth="1"/>
    <col min="8" max="8" width="10.5" style="28" hidden="1" customWidth="1"/>
    <col min="9" max="9" width="9.5" style="28" hidden="1" customWidth="1"/>
    <col min="10" max="10" width="9" style="28" hidden="1" customWidth="1"/>
    <col min="11" max="11" width="10.5" style="28" hidden="1" customWidth="1"/>
    <col min="12" max="16384" width="9" style="28"/>
  </cols>
  <sheetData>
    <row r="1" spans="1:7" s="23" customFormat="1" ht="34.9" customHeight="1">
      <c r="A1" s="380" t="s">
        <v>175</v>
      </c>
      <c r="B1" s="381"/>
      <c r="C1" s="381"/>
      <c r="D1" s="381"/>
      <c r="E1" s="381"/>
      <c r="F1" s="381"/>
      <c r="G1" s="381"/>
    </row>
    <row r="2" spans="1:7" s="24" customFormat="1" ht="20.100000000000001" customHeight="1">
      <c r="A2" s="30"/>
      <c r="B2" s="31"/>
      <c r="C2" s="32"/>
      <c r="D2" s="32"/>
      <c r="E2" s="61"/>
      <c r="F2" s="33" t="s">
        <v>13</v>
      </c>
      <c r="G2" s="33"/>
    </row>
    <row r="3" spans="1:7" s="25" customFormat="1" ht="27" customHeight="1">
      <c r="A3" s="386" t="s">
        <v>19</v>
      </c>
      <c r="B3" s="385" t="s">
        <v>176</v>
      </c>
      <c r="C3" s="385" t="s">
        <v>177</v>
      </c>
      <c r="D3" s="385"/>
      <c r="E3" s="385"/>
      <c r="F3" s="386" t="s">
        <v>146</v>
      </c>
      <c r="G3" s="387"/>
    </row>
    <row r="4" spans="1:7" s="58" customFormat="1" ht="45" customHeight="1">
      <c r="A4" s="386"/>
      <c r="B4" s="385"/>
      <c r="C4" s="34" t="s">
        <v>48</v>
      </c>
      <c r="D4" s="34" t="s">
        <v>14</v>
      </c>
      <c r="E4" s="34" t="s">
        <v>16</v>
      </c>
      <c r="F4" s="34" t="s">
        <v>147</v>
      </c>
      <c r="G4" s="34" t="s">
        <v>178</v>
      </c>
    </row>
    <row r="5" spans="1:7" s="26" customFormat="1" ht="21" customHeight="1">
      <c r="A5" s="62" t="s">
        <v>149</v>
      </c>
      <c r="B5" s="36">
        <f>SUM(B6:B11)</f>
        <v>52043.360000000001</v>
      </c>
      <c r="C5" s="36">
        <f>SUM(C6:C11)</f>
        <v>54900.228454999997</v>
      </c>
      <c r="D5" s="36">
        <f>SUM(D6:D11)</f>
        <v>54905.228454999997</v>
      </c>
      <c r="E5" s="36">
        <f>SUM(E6:E11)</f>
        <v>56464.56</v>
      </c>
      <c r="F5" s="63">
        <f t="shared" ref="F5:F65" si="0">IFERROR(E5/B5-1,"")</f>
        <v>8.4952239824638509E-2</v>
      </c>
      <c r="G5" s="64">
        <f t="shared" ref="G5:G65" si="1">IFERROR(E5/C5,"")</f>
        <v>1.028494080790251</v>
      </c>
    </row>
    <row r="6" spans="1:7" s="26" customFormat="1" ht="21" customHeight="1">
      <c r="A6" s="65" t="s">
        <v>179</v>
      </c>
      <c r="B6" s="41">
        <v>50330.64</v>
      </c>
      <c r="C6" s="41">
        <v>54330.228454999997</v>
      </c>
      <c r="D6" s="41">
        <v>54331.228454999997</v>
      </c>
      <c r="E6" s="41">
        <v>54987.44</v>
      </c>
      <c r="F6" s="66">
        <f t="shared" si="0"/>
        <v>9.25241562594874E-2</v>
      </c>
      <c r="G6" s="67">
        <f t="shared" si="1"/>
        <v>1.0120966092668717</v>
      </c>
    </row>
    <row r="7" spans="1:7" s="26" customFormat="1" ht="21" customHeight="1">
      <c r="A7" s="65" t="s">
        <v>180</v>
      </c>
      <c r="B7" s="41"/>
      <c r="C7" s="41"/>
      <c r="D7" s="41"/>
      <c r="E7" s="41"/>
      <c r="F7" s="66" t="str">
        <f t="shared" si="0"/>
        <v/>
      </c>
      <c r="G7" s="67" t="str">
        <f t="shared" si="1"/>
        <v/>
      </c>
    </row>
    <row r="8" spans="1:7" s="26" customFormat="1" ht="21" customHeight="1">
      <c r="A8" s="65" t="s">
        <v>181</v>
      </c>
      <c r="B8" s="41">
        <v>1443.93</v>
      </c>
      <c r="C8" s="41">
        <v>350</v>
      </c>
      <c r="D8" s="41">
        <v>351</v>
      </c>
      <c r="E8" s="41">
        <v>1327.52</v>
      </c>
      <c r="F8" s="66">
        <f t="shared" si="0"/>
        <v>-8.0620251674250243E-2</v>
      </c>
      <c r="G8" s="67">
        <f t="shared" si="1"/>
        <v>3.7929142857142857</v>
      </c>
    </row>
    <row r="9" spans="1:7" s="26" customFormat="1" ht="21" customHeight="1">
      <c r="A9" s="65" t="s">
        <v>182</v>
      </c>
      <c r="B9" s="41"/>
      <c r="C9" s="41">
        <v>0</v>
      </c>
      <c r="D9" s="41">
        <v>1</v>
      </c>
      <c r="E9" s="41"/>
      <c r="F9" s="66" t="str">
        <f t="shared" si="0"/>
        <v/>
      </c>
      <c r="G9" s="67" t="str">
        <f t="shared" si="1"/>
        <v/>
      </c>
    </row>
    <row r="10" spans="1:7" s="26" customFormat="1" ht="21" customHeight="1">
      <c r="A10" s="65" t="s">
        <v>183</v>
      </c>
      <c r="B10" s="41">
        <v>250.69</v>
      </c>
      <c r="C10" s="41">
        <v>200</v>
      </c>
      <c r="D10" s="41">
        <v>201</v>
      </c>
      <c r="E10" s="41">
        <v>127.61</v>
      </c>
      <c r="F10" s="66">
        <f t="shared" si="0"/>
        <v>-0.49096493677450237</v>
      </c>
      <c r="G10" s="67">
        <f t="shared" si="1"/>
        <v>0.63805000000000001</v>
      </c>
    </row>
    <row r="11" spans="1:7" s="26" customFormat="1" ht="21" customHeight="1">
      <c r="A11" s="65" t="s">
        <v>184</v>
      </c>
      <c r="B11" s="41">
        <v>18.100000000000001</v>
      </c>
      <c r="C11" s="41">
        <v>20</v>
      </c>
      <c r="D11" s="41">
        <v>21</v>
      </c>
      <c r="E11" s="41">
        <v>21.99</v>
      </c>
      <c r="F11" s="66">
        <f t="shared" si="0"/>
        <v>0.21491712707182309</v>
      </c>
      <c r="G11" s="67">
        <f t="shared" si="1"/>
        <v>1.0994999999999999</v>
      </c>
    </row>
    <row r="12" spans="1:7" s="26" customFormat="1" ht="21" customHeight="1">
      <c r="A12" s="62" t="s">
        <v>151</v>
      </c>
      <c r="B12" s="41">
        <v>0</v>
      </c>
      <c r="C12" s="68">
        <v>0</v>
      </c>
      <c r="D12" s="41">
        <v>0</v>
      </c>
      <c r="E12" s="41">
        <v>0</v>
      </c>
      <c r="F12" s="66" t="str">
        <f t="shared" si="0"/>
        <v/>
      </c>
      <c r="G12" s="67" t="str">
        <f t="shared" si="1"/>
        <v/>
      </c>
    </row>
    <row r="13" spans="1:7" s="26" customFormat="1" ht="21" customHeight="1">
      <c r="A13" s="65" t="s">
        <v>179</v>
      </c>
      <c r="B13" s="41"/>
      <c r="C13" s="68"/>
      <c r="D13" s="69"/>
      <c r="E13" s="41"/>
      <c r="F13" s="66" t="str">
        <f t="shared" si="0"/>
        <v/>
      </c>
      <c r="G13" s="67" t="str">
        <f t="shared" si="1"/>
        <v/>
      </c>
    </row>
    <row r="14" spans="1:7" s="26" customFormat="1" ht="21" customHeight="1">
      <c r="A14" s="65" t="s">
        <v>180</v>
      </c>
      <c r="B14" s="41"/>
      <c r="C14" s="68"/>
      <c r="D14" s="69"/>
      <c r="E14" s="41"/>
      <c r="F14" s="66" t="str">
        <f t="shared" si="0"/>
        <v/>
      </c>
      <c r="G14" s="67" t="str">
        <f t="shared" si="1"/>
        <v/>
      </c>
    </row>
    <row r="15" spans="1:7" s="26" customFormat="1" ht="21" customHeight="1">
      <c r="A15" s="65" t="s">
        <v>181</v>
      </c>
      <c r="B15" s="41"/>
      <c r="C15" s="68"/>
      <c r="D15" s="69"/>
      <c r="E15" s="41"/>
      <c r="F15" s="66" t="str">
        <f t="shared" si="0"/>
        <v/>
      </c>
      <c r="G15" s="67" t="str">
        <f t="shared" si="1"/>
        <v/>
      </c>
    </row>
    <row r="16" spans="1:7" s="26" customFormat="1" ht="21" customHeight="1">
      <c r="A16" s="65" t="s">
        <v>182</v>
      </c>
      <c r="B16" s="41"/>
      <c r="C16" s="68"/>
      <c r="D16" s="69"/>
      <c r="E16" s="41"/>
      <c r="F16" s="66" t="str">
        <f t="shared" si="0"/>
        <v/>
      </c>
      <c r="G16" s="67" t="str">
        <f t="shared" si="1"/>
        <v/>
      </c>
    </row>
    <row r="17" spans="1:7" s="26" customFormat="1" ht="21" customHeight="1">
      <c r="A17" s="65" t="s">
        <v>183</v>
      </c>
      <c r="B17" s="41"/>
      <c r="C17" s="68"/>
      <c r="D17" s="69"/>
      <c r="E17" s="41"/>
      <c r="F17" s="66" t="str">
        <f t="shared" si="0"/>
        <v/>
      </c>
      <c r="G17" s="67" t="str">
        <f t="shared" si="1"/>
        <v/>
      </c>
    </row>
    <row r="18" spans="1:7" s="26" customFormat="1" ht="21" customHeight="1">
      <c r="A18" s="65" t="s">
        <v>184</v>
      </c>
      <c r="B18" s="41"/>
      <c r="C18" s="68"/>
      <c r="D18" s="69"/>
      <c r="E18" s="41"/>
      <c r="F18" s="66" t="str">
        <f t="shared" si="0"/>
        <v/>
      </c>
      <c r="G18" s="67" t="str">
        <f t="shared" si="1"/>
        <v/>
      </c>
    </row>
    <row r="19" spans="1:7" s="26" customFormat="1" ht="21" customHeight="1">
      <c r="A19" s="62" t="s">
        <v>152</v>
      </c>
      <c r="B19" s="36">
        <f>SUM(B20:B25)</f>
        <v>30407.49</v>
      </c>
      <c r="C19" s="36">
        <f>SUM(C20:C25)</f>
        <v>31455.712733</v>
      </c>
      <c r="D19" s="36">
        <f>SUM(D20:D25)</f>
        <v>31459.712733</v>
      </c>
      <c r="E19" s="36">
        <f>SUM(E20:E25)</f>
        <v>39400.05000000001</v>
      </c>
      <c r="F19" s="63">
        <f t="shared" si="0"/>
        <v>0.29573503107293653</v>
      </c>
      <c r="G19" s="64">
        <f t="shared" si="1"/>
        <v>1.252556263290949</v>
      </c>
    </row>
    <row r="20" spans="1:7" s="25" customFormat="1" ht="21" customHeight="1">
      <c r="A20" s="65" t="s">
        <v>179</v>
      </c>
      <c r="B20" s="41">
        <v>20649.560000000001</v>
      </c>
      <c r="C20" s="41">
        <v>23984.692733</v>
      </c>
      <c r="D20" s="41">
        <v>23985.692733</v>
      </c>
      <c r="E20" s="41">
        <v>25093.24</v>
      </c>
      <c r="F20" s="66">
        <f t="shared" si="0"/>
        <v>0.2151949000366109</v>
      </c>
      <c r="G20" s="67">
        <f t="shared" si="1"/>
        <v>1.0462189480324164</v>
      </c>
    </row>
    <row r="21" spans="1:7" s="25" customFormat="1" ht="21" customHeight="1">
      <c r="A21" s="65" t="s">
        <v>180</v>
      </c>
      <c r="B21" s="41">
        <v>9006.02</v>
      </c>
      <c r="C21" s="41">
        <v>7006.02</v>
      </c>
      <c r="D21" s="41">
        <v>7007.02</v>
      </c>
      <c r="E21" s="41">
        <v>13865.11</v>
      </c>
      <c r="F21" s="66">
        <f t="shared" si="0"/>
        <v>0.53953799791694879</v>
      </c>
      <c r="G21" s="67">
        <f t="shared" si="1"/>
        <v>1.9790280358891352</v>
      </c>
    </row>
    <row r="22" spans="1:7" s="25" customFormat="1" ht="21" customHeight="1">
      <c r="A22" s="65" t="s">
        <v>181</v>
      </c>
      <c r="B22" s="41">
        <v>61.7</v>
      </c>
      <c r="C22" s="41">
        <v>65</v>
      </c>
      <c r="D22" s="41">
        <v>66</v>
      </c>
      <c r="E22" s="41">
        <v>109.16</v>
      </c>
      <c r="F22" s="66">
        <f t="shared" si="0"/>
        <v>0.76920583468395454</v>
      </c>
      <c r="G22" s="67">
        <f t="shared" si="1"/>
        <v>1.6793846153846153</v>
      </c>
    </row>
    <row r="23" spans="1:7" s="25" customFormat="1" ht="21" customHeight="1">
      <c r="A23" s="65" t="s">
        <v>182</v>
      </c>
      <c r="B23" s="41"/>
      <c r="C23" s="41"/>
      <c r="D23" s="41"/>
      <c r="E23" s="41"/>
      <c r="F23" s="66" t="str">
        <f t="shared" si="0"/>
        <v/>
      </c>
      <c r="G23" s="67" t="str">
        <f t="shared" si="1"/>
        <v/>
      </c>
    </row>
    <row r="24" spans="1:7" s="25" customFormat="1" ht="21" customHeight="1">
      <c r="A24" s="65" t="s">
        <v>183</v>
      </c>
      <c r="B24" s="41">
        <v>690.21</v>
      </c>
      <c r="C24" s="41">
        <v>400</v>
      </c>
      <c r="D24" s="41">
        <v>401</v>
      </c>
      <c r="E24" s="41">
        <v>330.78</v>
      </c>
      <c r="F24" s="66">
        <f t="shared" si="0"/>
        <v>-0.52075455296214201</v>
      </c>
      <c r="G24" s="67">
        <f t="shared" si="1"/>
        <v>0.82694999999999996</v>
      </c>
    </row>
    <row r="25" spans="1:7" s="25" customFormat="1" ht="21" customHeight="1">
      <c r="A25" s="65" t="s">
        <v>184</v>
      </c>
      <c r="B25" s="41"/>
      <c r="C25" s="36"/>
      <c r="D25" s="36"/>
      <c r="E25" s="41">
        <v>1.76</v>
      </c>
      <c r="F25" s="66" t="str">
        <f t="shared" si="0"/>
        <v/>
      </c>
      <c r="G25" s="67" t="str">
        <f t="shared" si="1"/>
        <v/>
      </c>
    </row>
    <row r="26" spans="1:7" s="26" customFormat="1" ht="21" customHeight="1">
      <c r="A26" s="62" t="s">
        <v>153</v>
      </c>
      <c r="B26" s="48">
        <f>SUM(B27:B32)</f>
        <v>183784.78000000003</v>
      </c>
      <c r="C26" s="48">
        <f>SUM(C27:C32)</f>
        <v>167276.221609</v>
      </c>
      <c r="D26" s="48">
        <f>SUM(D27:D32)</f>
        <v>135273.34982599999</v>
      </c>
      <c r="E26" s="48">
        <f>SUM(E27:E32)</f>
        <v>136938.84</v>
      </c>
      <c r="F26" s="63">
        <f t="shared" si="0"/>
        <v>-0.25489564478625504</v>
      </c>
      <c r="G26" s="64">
        <f t="shared" si="1"/>
        <v>0.81863900728274364</v>
      </c>
    </row>
    <row r="27" spans="1:7" s="26" customFormat="1" ht="21" customHeight="1">
      <c r="A27" s="65" t="s">
        <v>179</v>
      </c>
      <c r="B27" s="41">
        <v>150150.93</v>
      </c>
      <c r="C27" s="46">
        <v>130101.95934</v>
      </c>
      <c r="D27" s="41">
        <v>130023.34982600001</v>
      </c>
      <c r="E27" s="41">
        <v>130690.71</v>
      </c>
      <c r="F27" s="66">
        <f t="shared" si="0"/>
        <v>-0.1296043920607084</v>
      </c>
      <c r="G27" s="67">
        <f t="shared" si="1"/>
        <v>1.0045253020245559</v>
      </c>
    </row>
    <row r="28" spans="1:7" s="26" customFormat="1" ht="21" customHeight="1">
      <c r="A28" s="65" t="s">
        <v>180</v>
      </c>
      <c r="B28" s="41">
        <v>783.88</v>
      </c>
      <c r="C28" s="46">
        <v>864.26226899999995</v>
      </c>
      <c r="D28" s="41">
        <v>1650</v>
      </c>
      <c r="E28" s="41">
        <v>1668.92</v>
      </c>
      <c r="F28" s="66">
        <f t="shared" si="0"/>
        <v>1.1290503648517629</v>
      </c>
      <c r="G28" s="67">
        <f t="shared" si="1"/>
        <v>1.9310342009156947</v>
      </c>
    </row>
    <row r="29" spans="1:7" s="26" customFormat="1" ht="21" customHeight="1">
      <c r="A29" s="65" t="s">
        <v>181</v>
      </c>
      <c r="B29" s="41">
        <v>3302.73</v>
      </c>
      <c r="C29" s="46">
        <v>4500</v>
      </c>
      <c r="D29" s="41">
        <v>3000</v>
      </c>
      <c r="E29" s="41">
        <v>3900.63</v>
      </c>
      <c r="F29" s="66">
        <f t="shared" si="0"/>
        <v>0.18103205529970667</v>
      </c>
      <c r="G29" s="67">
        <f t="shared" si="1"/>
        <v>0.86680666666666673</v>
      </c>
    </row>
    <row r="30" spans="1:7" s="26" customFormat="1" ht="21" customHeight="1">
      <c r="A30" s="65" t="s">
        <v>182</v>
      </c>
      <c r="B30" s="41"/>
      <c r="C30" s="46"/>
      <c r="D30" s="41"/>
      <c r="E30" s="41"/>
      <c r="F30" s="66" t="str">
        <f t="shared" si="0"/>
        <v/>
      </c>
      <c r="G30" s="67" t="str">
        <f t="shared" si="1"/>
        <v/>
      </c>
    </row>
    <row r="31" spans="1:7" s="26" customFormat="1" ht="21" customHeight="1">
      <c r="A31" s="65" t="s">
        <v>183</v>
      </c>
      <c r="B31" s="41">
        <v>203.16</v>
      </c>
      <c r="C31" s="46">
        <v>300</v>
      </c>
      <c r="D31" s="41">
        <v>300</v>
      </c>
      <c r="E31" s="41">
        <v>418.93</v>
      </c>
      <c r="F31" s="66">
        <f t="shared" si="0"/>
        <v>1.0620693049812955</v>
      </c>
      <c r="G31" s="67">
        <f t="shared" si="1"/>
        <v>1.3964333333333334</v>
      </c>
    </row>
    <row r="32" spans="1:7" s="26" customFormat="1" ht="21" customHeight="1">
      <c r="A32" s="65" t="s">
        <v>184</v>
      </c>
      <c r="B32" s="41">
        <v>29344.080000000002</v>
      </c>
      <c r="C32" s="46">
        <v>31510</v>
      </c>
      <c r="D32" s="41">
        <v>300</v>
      </c>
      <c r="E32" s="41">
        <v>259.64999999999998</v>
      </c>
      <c r="F32" s="66">
        <f t="shared" si="0"/>
        <v>-0.99115153720954963</v>
      </c>
      <c r="G32" s="67">
        <f t="shared" si="1"/>
        <v>8.2402411932719771E-3</v>
      </c>
    </row>
    <row r="33" spans="1:7" s="26" customFormat="1" ht="21" customHeight="1">
      <c r="A33" s="62" t="s">
        <v>154</v>
      </c>
      <c r="B33" s="70">
        <f>SUM(B34:B39)</f>
        <v>212645.74000000002</v>
      </c>
      <c r="C33" s="70">
        <f>SUM(C34:C39)</f>
        <v>228754.38168700002</v>
      </c>
      <c r="D33" s="70">
        <f>SUM(D34:D39)</f>
        <v>225836.94</v>
      </c>
      <c r="E33" s="70">
        <f>SUM(E34:E39)</f>
        <v>226338.78</v>
      </c>
      <c r="F33" s="63">
        <f t="shared" si="0"/>
        <v>6.4393671841250999E-2</v>
      </c>
      <c r="G33" s="64">
        <f t="shared" si="1"/>
        <v>0.98944019489731461</v>
      </c>
    </row>
    <row r="34" spans="1:7" s="26" customFormat="1" ht="21" customHeight="1">
      <c r="A34" s="65" t="s">
        <v>179</v>
      </c>
      <c r="B34" s="71">
        <v>76547.199999999997</v>
      </c>
      <c r="C34" s="68">
        <v>82342.945000000007</v>
      </c>
      <c r="D34" s="72">
        <v>82753.755999999994</v>
      </c>
      <c r="E34" s="71">
        <v>82087.98</v>
      </c>
      <c r="F34" s="66">
        <f t="shared" si="0"/>
        <v>7.238383637807777E-2</v>
      </c>
      <c r="G34" s="67">
        <f t="shared" si="1"/>
        <v>0.99690362058340265</v>
      </c>
    </row>
    <row r="35" spans="1:7" s="26" customFormat="1" ht="21" customHeight="1">
      <c r="A35" s="65" t="s">
        <v>180</v>
      </c>
      <c r="B35" s="71">
        <v>132687.64000000001</v>
      </c>
      <c r="C35" s="68">
        <v>142801.43668700001</v>
      </c>
      <c r="D35" s="72">
        <v>140083.18400000001</v>
      </c>
      <c r="E35" s="71">
        <v>139003.20000000001</v>
      </c>
      <c r="F35" s="66">
        <f t="shared" si="0"/>
        <v>4.759719895538117E-2</v>
      </c>
      <c r="G35" s="67">
        <f t="shared" si="1"/>
        <v>0.97340197147088103</v>
      </c>
    </row>
    <row r="36" spans="1:7" s="26" customFormat="1" ht="21" customHeight="1">
      <c r="A36" s="65" t="s">
        <v>181</v>
      </c>
      <c r="B36" s="71">
        <v>2568.4899999999998</v>
      </c>
      <c r="C36" s="68">
        <v>2800</v>
      </c>
      <c r="D36" s="72">
        <v>1000</v>
      </c>
      <c r="E36" s="71">
        <v>2095.84</v>
      </c>
      <c r="F36" s="66">
        <f t="shared" si="0"/>
        <v>-0.18401862572951411</v>
      </c>
      <c r="G36" s="67">
        <f t="shared" si="1"/>
        <v>0.7485142857142858</v>
      </c>
    </row>
    <row r="37" spans="1:7" s="26" customFormat="1" ht="21" customHeight="1">
      <c r="A37" s="65" t="s">
        <v>182</v>
      </c>
      <c r="B37" s="71"/>
      <c r="C37" s="68"/>
      <c r="D37" s="41"/>
      <c r="E37" s="71"/>
      <c r="F37" s="66" t="str">
        <f t="shared" si="0"/>
        <v/>
      </c>
      <c r="G37" s="67" t="str">
        <f t="shared" si="1"/>
        <v/>
      </c>
    </row>
    <row r="38" spans="1:7" s="26" customFormat="1" ht="21" customHeight="1">
      <c r="A38" s="65" t="s">
        <v>183</v>
      </c>
      <c r="B38" s="71"/>
      <c r="C38" s="68"/>
      <c r="D38" s="72"/>
      <c r="E38" s="71"/>
      <c r="F38" s="66" t="str">
        <f t="shared" si="0"/>
        <v/>
      </c>
      <c r="G38" s="67" t="str">
        <f t="shared" si="1"/>
        <v/>
      </c>
    </row>
    <row r="39" spans="1:7" s="59" customFormat="1" ht="21" customHeight="1">
      <c r="A39" s="65" t="s">
        <v>184</v>
      </c>
      <c r="B39" s="71">
        <v>842.41</v>
      </c>
      <c r="C39" s="68">
        <v>810</v>
      </c>
      <c r="D39" s="41">
        <v>2000</v>
      </c>
      <c r="E39" s="71">
        <v>3151.76</v>
      </c>
      <c r="F39" s="66">
        <f t="shared" si="0"/>
        <v>2.7413610949537639</v>
      </c>
      <c r="G39" s="67">
        <f t="shared" si="1"/>
        <v>3.8910617283950621</v>
      </c>
    </row>
    <row r="40" spans="1:7" s="26" customFormat="1" ht="21" customHeight="1">
      <c r="A40" s="62" t="s">
        <v>155</v>
      </c>
      <c r="B40" s="48">
        <f>SUM(B41:B46)</f>
        <v>2144.77</v>
      </c>
      <c r="C40" s="48">
        <f>SUM(C41:C46)</f>
        <v>2218.9340999999999</v>
      </c>
      <c r="D40" s="48">
        <f>SUM(D41:D46)</f>
        <v>2511.0992219999998</v>
      </c>
      <c r="E40" s="48">
        <f>SUM(E41:E46)</f>
        <v>2526.0600000000004</v>
      </c>
      <c r="F40" s="63">
        <f t="shared" si="0"/>
        <v>0.17777663805443034</v>
      </c>
      <c r="G40" s="64">
        <f t="shared" si="1"/>
        <v>1.1384114562032286</v>
      </c>
    </row>
    <row r="41" spans="1:7" s="26" customFormat="1" ht="21" customHeight="1">
      <c r="A41" s="65" t="s">
        <v>179</v>
      </c>
      <c r="B41" s="41">
        <v>2102.0300000000002</v>
      </c>
      <c r="C41" s="46">
        <v>2180.9340999999999</v>
      </c>
      <c r="D41" s="46">
        <v>2479.0992219999998</v>
      </c>
      <c r="E41" s="41">
        <v>2487.7600000000002</v>
      </c>
      <c r="F41" s="66">
        <f t="shared" si="0"/>
        <v>0.18350356560087144</v>
      </c>
      <c r="G41" s="67">
        <f t="shared" si="1"/>
        <v>1.1406855438685655</v>
      </c>
    </row>
    <row r="42" spans="1:7" s="26" customFormat="1" ht="21" customHeight="1">
      <c r="A42" s="65" t="s">
        <v>180</v>
      </c>
      <c r="B42" s="41"/>
      <c r="C42" s="46"/>
      <c r="D42" s="46"/>
      <c r="E42" s="41"/>
      <c r="F42" s="66" t="str">
        <f t="shared" si="0"/>
        <v/>
      </c>
      <c r="G42" s="67" t="str">
        <f t="shared" si="1"/>
        <v/>
      </c>
    </row>
    <row r="43" spans="1:7" s="26" customFormat="1" ht="21" customHeight="1">
      <c r="A43" s="65" t="s">
        <v>181</v>
      </c>
      <c r="B43" s="41">
        <v>35.29</v>
      </c>
      <c r="C43" s="46">
        <v>33</v>
      </c>
      <c r="D43" s="46">
        <v>32</v>
      </c>
      <c r="E43" s="41">
        <v>38.299999999999997</v>
      </c>
      <c r="F43" s="66">
        <f t="shared" si="0"/>
        <v>8.529328421649196E-2</v>
      </c>
      <c r="G43" s="67">
        <f t="shared" si="1"/>
        <v>1.1606060606060604</v>
      </c>
    </row>
    <row r="44" spans="1:7" s="26" customFormat="1" ht="21" customHeight="1">
      <c r="A44" s="65" t="s">
        <v>182</v>
      </c>
      <c r="B44" s="41"/>
      <c r="C44" s="73"/>
      <c r="D44" s="74"/>
      <c r="E44" s="41"/>
      <c r="F44" s="66" t="str">
        <f t="shared" si="0"/>
        <v/>
      </c>
      <c r="G44" s="67" t="str">
        <f t="shared" si="1"/>
        <v/>
      </c>
    </row>
    <row r="45" spans="1:7" s="25" customFormat="1" ht="21" customHeight="1">
      <c r="A45" s="65" t="s">
        <v>183</v>
      </c>
      <c r="B45" s="41"/>
      <c r="C45" s="46"/>
      <c r="D45" s="46"/>
      <c r="E45" s="41"/>
      <c r="F45" s="66" t="str">
        <f t="shared" si="0"/>
        <v/>
      </c>
      <c r="G45" s="67" t="str">
        <f t="shared" si="1"/>
        <v/>
      </c>
    </row>
    <row r="46" spans="1:7" s="25" customFormat="1" ht="21" customHeight="1">
      <c r="A46" s="65" t="s">
        <v>184</v>
      </c>
      <c r="B46" s="41">
        <v>7.45</v>
      </c>
      <c r="C46" s="46">
        <v>5</v>
      </c>
      <c r="D46" s="46"/>
      <c r="E46" s="41"/>
      <c r="F46" s="66">
        <f t="shared" si="0"/>
        <v>-1</v>
      </c>
      <c r="G46" s="67">
        <f t="shared" si="1"/>
        <v>0</v>
      </c>
    </row>
    <row r="47" spans="1:7" s="25" customFormat="1" ht="21" customHeight="1">
      <c r="A47" s="62" t="s">
        <v>156</v>
      </c>
      <c r="B47" s="36">
        <f>SUM(B48:B53)</f>
        <v>3679.94</v>
      </c>
      <c r="C47" s="36">
        <f>SUM(C48:C53)</f>
        <v>4177.601764</v>
      </c>
      <c r="D47" s="36">
        <f>SUM(D48:D53)</f>
        <v>4119.7769479999997</v>
      </c>
      <c r="E47" s="36">
        <f>SUM(E48:E53)</f>
        <v>4620.0599999999995</v>
      </c>
      <c r="F47" s="63">
        <f t="shared" si="0"/>
        <v>0.25547155660146625</v>
      </c>
      <c r="G47" s="64">
        <f t="shared" si="1"/>
        <v>1.1059120186641129</v>
      </c>
    </row>
    <row r="48" spans="1:7" s="25" customFormat="1" ht="21" customHeight="1">
      <c r="A48" s="65" t="s">
        <v>179</v>
      </c>
      <c r="B48" s="41">
        <v>3515.01</v>
      </c>
      <c r="C48" s="41">
        <v>3961.9096840000002</v>
      </c>
      <c r="D48" s="75">
        <v>3872.4856199999999</v>
      </c>
      <c r="E48" s="41">
        <v>4372.75</v>
      </c>
      <c r="F48" s="66">
        <f t="shared" si="0"/>
        <v>0.24402206537107984</v>
      </c>
      <c r="G48" s="67">
        <f t="shared" si="1"/>
        <v>1.1036975470842156</v>
      </c>
    </row>
    <row r="49" spans="1:11" s="26" customFormat="1" ht="21" customHeight="1">
      <c r="A49" s="65" t="s">
        <v>180</v>
      </c>
      <c r="B49" s="41"/>
      <c r="C49" s="41"/>
      <c r="D49" s="75"/>
      <c r="E49" s="41"/>
      <c r="F49" s="66" t="str">
        <f t="shared" si="0"/>
        <v/>
      </c>
      <c r="G49" s="67" t="str">
        <f t="shared" si="1"/>
        <v/>
      </c>
    </row>
    <row r="50" spans="1:11" s="25" customFormat="1" ht="21" customHeight="1">
      <c r="A50" s="65" t="s">
        <v>181</v>
      </c>
      <c r="B50" s="41">
        <v>143.21</v>
      </c>
      <c r="C50" s="41">
        <v>200.962321</v>
      </c>
      <c r="D50" s="75">
        <v>222.459036</v>
      </c>
      <c r="E50" s="41">
        <v>222.28</v>
      </c>
      <c r="F50" s="66">
        <f t="shared" si="0"/>
        <v>0.55212624816702727</v>
      </c>
      <c r="G50" s="67">
        <f t="shared" si="1"/>
        <v>1.1060779896147797</v>
      </c>
    </row>
    <row r="51" spans="1:11" s="26" customFormat="1" ht="21" customHeight="1">
      <c r="A51" s="65" t="s">
        <v>182</v>
      </c>
      <c r="B51" s="41"/>
      <c r="C51" s="41"/>
      <c r="D51" s="75"/>
      <c r="E51" s="41"/>
      <c r="F51" s="66" t="str">
        <f t="shared" si="0"/>
        <v/>
      </c>
      <c r="G51" s="67" t="str">
        <f t="shared" si="1"/>
        <v/>
      </c>
    </row>
    <row r="52" spans="1:11" s="26" customFormat="1" ht="21" customHeight="1">
      <c r="A52" s="65" t="s">
        <v>183</v>
      </c>
      <c r="B52" s="41">
        <v>0.62</v>
      </c>
      <c r="C52" s="46"/>
      <c r="D52" s="76">
        <v>1.1501999999999999</v>
      </c>
      <c r="E52" s="41">
        <v>1.1499999999999999</v>
      </c>
      <c r="F52" s="66">
        <f t="shared" si="0"/>
        <v>0.85483870967741926</v>
      </c>
      <c r="G52" s="67" t="str">
        <f t="shared" si="1"/>
        <v/>
      </c>
    </row>
    <row r="53" spans="1:11" s="26" customFormat="1" ht="21" customHeight="1">
      <c r="A53" s="65" t="s">
        <v>184</v>
      </c>
      <c r="B53" s="41">
        <v>21.1</v>
      </c>
      <c r="C53" s="51">
        <v>14.729759</v>
      </c>
      <c r="D53" s="77">
        <v>23.682092000000001</v>
      </c>
      <c r="E53" s="41">
        <v>23.88</v>
      </c>
      <c r="F53" s="66">
        <f t="shared" si="0"/>
        <v>0.13175355450236959</v>
      </c>
      <c r="G53" s="67">
        <f t="shared" si="1"/>
        <v>1.6212077875815891</v>
      </c>
    </row>
    <row r="54" spans="1:11" s="26" customFormat="1" ht="21" customHeight="1">
      <c r="A54" s="78" t="s">
        <v>185</v>
      </c>
      <c r="B54" s="36">
        <f t="shared" ref="B54:B60" si="2">SUM(B5,B19,B47,B26,B40,B12,B33)</f>
        <v>484706.08000000007</v>
      </c>
      <c r="C54" s="36">
        <f t="shared" ref="C54:C60" si="3">SUM(C5,C19,C47,C26,C40,C12,C33)</f>
        <v>488783.08034800005</v>
      </c>
      <c r="D54" s="36">
        <f t="shared" ref="D54:D60" si="4">SUM(D5,D19,D47,D26,D40,D12,D33)</f>
        <v>454106.10718399996</v>
      </c>
      <c r="E54" s="36">
        <f t="shared" ref="E54:E60" si="5">SUM(E5,E19,E47,E26,E40,E12,E33)</f>
        <v>466288.35</v>
      </c>
      <c r="F54" s="63">
        <f t="shared" si="0"/>
        <v>-3.7997728437819678E-2</v>
      </c>
      <c r="G54" s="64">
        <f t="shared" si="1"/>
        <v>0.95397809119746035</v>
      </c>
    </row>
    <row r="55" spans="1:11" s="26" customFormat="1" ht="21" customHeight="1">
      <c r="A55" s="65" t="s">
        <v>179</v>
      </c>
      <c r="B55" s="40">
        <f t="shared" si="2"/>
        <v>303295.37</v>
      </c>
      <c r="C55" s="40">
        <f t="shared" si="3"/>
        <v>296902.66931200004</v>
      </c>
      <c r="D55" s="40">
        <f t="shared" si="4"/>
        <v>297445.61185599997</v>
      </c>
      <c r="E55" s="40">
        <f t="shared" si="5"/>
        <v>299719.88</v>
      </c>
      <c r="F55" s="66">
        <f t="shared" si="0"/>
        <v>-1.1788805084627541E-2</v>
      </c>
      <c r="G55" s="67">
        <f t="shared" si="1"/>
        <v>1.0094886674293908</v>
      </c>
    </row>
    <row r="56" spans="1:11" s="26" customFormat="1" ht="21" customHeight="1">
      <c r="A56" s="65" t="s">
        <v>180</v>
      </c>
      <c r="B56" s="46">
        <f t="shared" si="2"/>
        <v>142477.54</v>
      </c>
      <c r="C56" s="46">
        <f t="shared" si="3"/>
        <v>150671.718956</v>
      </c>
      <c r="D56" s="46">
        <f t="shared" si="4"/>
        <v>148740.204</v>
      </c>
      <c r="E56" s="46">
        <f t="shared" si="5"/>
        <v>154537.23000000001</v>
      </c>
      <c r="F56" s="66">
        <f t="shared" si="0"/>
        <v>8.4642744393256697E-2</v>
      </c>
      <c r="G56" s="67">
        <f t="shared" si="1"/>
        <v>1.0256551864595693</v>
      </c>
    </row>
    <row r="57" spans="1:11" s="26" customFormat="1" ht="21" customHeight="1">
      <c r="A57" s="65" t="s">
        <v>181</v>
      </c>
      <c r="B57" s="51">
        <f t="shared" si="2"/>
        <v>7555.3499999999995</v>
      </c>
      <c r="C57" s="51">
        <f t="shared" si="3"/>
        <v>7948.962321</v>
      </c>
      <c r="D57" s="51">
        <f t="shared" si="4"/>
        <v>4671.4590360000002</v>
      </c>
      <c r="E57" s="51">
        <f t="shared" si="5"/>
        <v>7693.7300000000005</v>
      </c>
      <c r="F57" s="66">
        <f t="shared" si="0"/>
        <v>1.8315498289291909E-2</v>
      </c>
      <c r="G57" s="67">
        <f t="shared" si="1"/>
        <v>0.96789111450110754</v>
      </c>
    </row>
    <row r="58" spans="1:11" s="26" customFormat="1" ht="21" customHeight="1">
      <c r="A58" s="65" t="s">
        <v>182</v>
      </c>
      <c r="B58" s="46">
        <f t="shared" si="2"/>
        <v>0</v>
      </c>
      <c r="C58" s="46">
        <f t="shared" si="3"/>
        <v>0</v>
      </c>
      <c r="D58" s="46">
        <f t="shared" si="4"/>
        <v>1</v>
      </c>
      <c r="E58" s="46">
        <f t="shared" si="5"/>
        <v>0</v>
      </c>
      <c r="F58" s="66" t="str">
        <f t="shared" si="0"/>
        <v/>
      </c>
      <c r="G58" s="67" t="str">
        <f t="shared" si="1"/>
        <v/>
      </c>
    </row>
    <row r="59" spans="1:11" s="25" customFormat="1" ht="21" customHeight="1">
      <c r="A59" s="65" t="s">
        <v>183</v>
      </c>
      <c r="B59" s="46">
        <f t="shared" si="2"/>
        <v>1144.68</v>
      </c>
      <c r="C59" s="46">
        <f t="shared" si="3"/>
        <v>900</v>
      </c>
      <c r="D59" s="46">
        <f t="shared" si="4"/>
        <v>903.15020000000004</v>
      </c>
      <c r="E59" s="46">
        <f t="shared" si="5"/>
        <v>878.47</v>
      </c>
      <c r="F59" s="66">
        <f t="shared" si="0"/>
        <v>-0.2325628123143586</v>
      </c>
      <c r="G59" s="67">
        <f t="shared" si="1"/>
        <v>0.97607777777777782</v>
      </c>
    </row>
    <row r="60" spans="1:11" s="25" customFormat="1" ht="21" customHeight="1">
      <c r="A60" s="65" t="s">
        <v>184</v>
      </c>
      <c r="B60" s="46">
        <f t="shared" si="2"/>
        <v>30233.140000000003</v>
      </c>
      <c r="C60" s="46">
        <f t="shared" si="3"/>
        <v>32359.729759000002</v>
      </c>
      <c r="D60" s="46">
        <f t="shared" si="4"/>
        <v>2344.682092</v>
      </c>
      <c r="E60" s="46">
        <f t="shared" si="5"/>
        <v>3459.04</v>
      </c>
      <c r="F60" s="66">
        <f t="shared" si="0"/>
        <v>-0.88558780199476472</v>
      </c>
      <c r="G60" s="67">
        <f t="shared" si="1"/>
        <v>0.10689335250205419</v>
      </c>
    </row>
    <row r="61" spans="1:11" s="25" customFormat="1" ht="21" customHeight="1">
      <c r="A61" s="79" t="s">
        <v>157</v>
      </c>
      <c r="B61" s="80">
        <f>SUM(B62:B63)</f>
        <v>380081.57</v>
      </c>
      <c r="C61" s="80">
        <f>SUM(C62:C63)</f>
        <v>396592.11022600002</v>
      </c>
      <c r="D61" s="80">
        <f>SUM(D62:D63)</f>
        <v>399926.047685</v>
      </c>
      <c r="E61" s="80">
        <f>SUM(E62:E63)</f>
        <v>409643.35</v>
      </c>
      <c r="F61" s="63">
        <f t="shared" si="0"/>
        <v>7.7777462348411097E-2</v>
      </c>
      <c r="G61" s="64">
        <f t="shared" si="1"/>
        <v>1.03290847053554</v>
      </c>
      <c r="H61" s="57" t="s">
        <v>186</v>
      </c>
      <c r="I61" s="57" t="s">
        <v>187</v>
      </c>
      <c r="J61" s="57" t="s">
        <v>188</v>
      </c>
      <c r="K61" s="57" t="s">
        <v>108</v>
      </c>
    </row>
    <row r="62" spans="1:11" s="25" customFormat="1" ht="21" customHeight="1">
      <c r="A62" s="81" t="s">
        <v>158</v>
      </c>
      <c r="B62" s="41">
        <v>211274.06</v>
      </c>
      <c r="C62" s="68">
        <v>224629.356619</v>
      </c>
      <c r="D62" s="72">
        <v>224629.356619</v>
      </c>
      <c r="E62" s="41">
        <v>222697.49</v>
      </c>
      <c r="F62" s="66">
        <f t="shared" si="0"/>
        <v>5.4069250148361725E-2</v>
      </c>
      <c r="G62" s="67">
        <f t="shared" si="1"/>
        <v>0.9913997589269834</v>
      </c>
      <c r="H62" s="57">
        <v>218389.63</v>
      </c>
      <c r="I62" s="57">
        <v>2346</v>
      </c>
      <c r="J62" s="57">
        <v>1961.86</v>
      </c>
      <c r="K62" s="57">
        <f>H62+I62+J62</f>
        <v>222697.49</v>
      </c>
    </row>
    <row r="63" spans="1:11" s="25" customFormat="1" ht="21" customHeight="1">
      <c r="A63" s="81" t="s">
        <v>159</v>
      </c>
      <c r="B63" s="41">
        <v>168807.51</v>
      </c>
      <c r="C63" s="68">
        <v>171962.75360700002</v>
      </c>
      <c r="D63" s="72">
        <v>175296.691066</v>
      </c>
      <c r="E63" s="41">
        <v>186945.86</v>
      </c>
      <c r="F63" s="66">
        <f t="shared" si="0"/>
        <v>0.1074498995927371</v>
      </c>
      <c r="G63" s="67">
        <f t="shared" si="1"/>
        <v>1.0871299515663841</v>
      </c>
      <c r="H63" s="57">
        <v>172865.11</v>
      </c>
      <c r="I63" s="57">
        <v>9629.36</v>
      </c>
      <c r="J63" s="57">
        <v>4451.3900000000003</v>
      </c>
      <c r="K63" s="57">
        <f>H63+I63+J63</f>
        <v>186945.86</v>
      </c>
    </row>
    <row r="64" spans="1:11" s="25" customFormat="1" ht="21" customHeight="1">
      <c r="A64" s="82" t="s">
        <v>160</v>
      </c>
      <c r="B64" s="48">
        <f>SUM(B61,B54)</f>
        <v>864787.65000000014</v>
      </c>
      <c r="C64" s="48">
        <f>SUM(C61,C54)</f>
        <v>885375.19057400012</v>
      </c>
      <c r="D64" s="48">
        <f>SUM(D61,D54)</f>
        <v>854032.15486899996</v>
      </c>
      <c r="E64" s="48">
        <f>SUM(E61,E54)</f>
        <v>875931.7</v>
      </c>
      <c r="F64" s="63">
        <f t="shared" si="0"/>
        <v>1.2886458311470728E-2</v>
      </c>
      <c r="G64" s="64">
        <f t="shared" si="1"/>
        <v>0.9893339110079673</v>
      </c>
    </row>
    <row r="65" spans="1:7" s="60" customFormat="1" ht="24.95" customHeight="1">
      <c r="A65" s="83" t="s">
        <v>18</v>
      </c>
      <c r="B65" s="84">
        <v>446573</v>
      </c>
      <c r="C65" s="84">
        <v>499131.81</v>
      </c>
      <c r="D65" s="84">
        <v>499131.81</v>
      </c>
      <c r="E65" s="84">
        <v>499131.81</v>
      </c>
      <c r="F65" s="66">
        <f t="shared" si="0"/>
        <v>0.11769365814771615</v>
      </c>
      <c r="G65" s="67">
        <f t="shared" si="1"/>
        <v>1</v>
      </c>
    </row>
  </sheetData>
  <sheetProtection insertColumns="0" insertRows="0" deleteColumns="0" deleteRows="0" autoFilter="0"/>
  <mergeCells count="5">
    <mergeCell ref="A1:G1"/>
    <mergeCell ref="C3:E3"/>
    <mergeCell ref="F3:G3"/>
    <mergeCell ref="A3:A4"/>
    <mergeCell ref="B3:B4"/>
  </mergeCells>
  <phoneticPr fontId="65" type="noConversion"/>
  <conditionalFormatting sqref="G5:G65">
    <cfRule type="cellIs" dxfId="9" priority="2" stopIfTrue="1" operator="greaterThan">
      <formula>10</formula>
    </cfRule>
    <cfRule type="cellIs" dxfId="8" priority="3" stopIfTrue="1" operator="lessThanOrEqual">
      <formula>-1</formula>
    </cfRule>
  </conditionalFormatting>
  <conditionalFormatting sqref="C30:C32 C28">
    <cfRule type="cellIs" dxfId="7" priority="1" stopIfTrue="1" operator="lessThan">
      <formula>0</formula>
    </cfRule>
  </conditionalFormatting>
  <pageMargins left="0.75" right="0.75" top="1" bottom="1" header="0.5" footer="0.5"/>
  <pageSetup paperSize="9" scale="82" fitToHeight="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Zeros="0" workbookViewId="0">
      <selection activeCell="N7" sqref="N7"/>
    </sheetView>
  </sheetViews>
  <sheetFormatPr defaultColWidth="9" defaultRowHeight="15.75"/>
  <cols>
    <col min="1" max="1" width="30.375" style="28" customWidth="1"/>
    <col min="2" max="2" width="13.125" style="29" customWidth="1"/>
    <col min="3" max="7" width="12.625" style="29" customWidth="1"/>
    <col min="8" max="8" width="10.625" style="28" hidden="1" customWidth="1"/>
    <col min="9" max="9" width="9.5" style="28" hidden="1" customWidth="1"/>
    <col min="10" max="10" width="9" style="28" hidden="1" customWidth="1"/>
    <col min="11" max="11" width="11.875" style="28" hidden="1" customWidth="1"/>
    <col min="12" max="13" width="9" style="28" customWidth="1"/>
    <col min="14" max="14" width="9.25" style="28"/>
    <col min="15" max="234" width="9" style="28"/>
    <col min="235" max="235" width="40.625" style="28" customWidth="1"/>
    <col min="236" max="236" width="15.75" style="28" customWidth="1"/>
    <col min="237" max="237" width="14.5" style="28" customWidth="1"/>
    <col min="238" max="238" width="11" style="28" customWidth="1"/>
    <col min="239" max="240" width="9" style="28"/>
    <col min="241" max="241" width="11.625" style="28" customWidth="1"/>
    <col min="242" max="16384" width="9" style="28"/>
  </cols>
  <sheetData>
    <row r="1" spans="1:7" s="23" customFormat="1" ht="34.9" customHeight="1">
      <c r="A1" s="380" t="s">
        <v>189</v>
      </c>
      <c r="B1" s="381"/>
      <c r="C1" s="381"/>
      <c r="D1" s="381"/>
      <c r="E1" s="381"/>
      <c r="F1" s="381"/>
      <c r="G1" s="381"/>
    </row>
    <row r="2" spans="1:7" s="24" customFormat="1" ht="20.100000000000001" customHeight="1">
      <c r="A2" s="30"/>
      <c r="B2" s="31"/>
      <c r="C2" s="32"/>
      <c r="D2" s="32"/>
      <c r="F2" s="33" t="s">
        <v>162</v>
      </c>
      <c r="G2" s="33"/>
    </row>
    <row r="3" spans="1:7" s="25" customFormat="1" ht="27.95" customHeight="1">
      <c r="A3" s="386" t="s">
        <v>19</v>
      </c>
      <c r="B3" s="385" t="s">
        <v>144</v>
      </c>
      <c r="C3" s="385" t="s">
        <v>145</v>
      </c>
      <c r="D3" s="385"/>
      <c r="E3" s="385"/>
      <c r="F3" s="386" t="s">
        <v>146</v>
      </c>
      <c r="G3" s="387"/>
    </row>
    <row r="4" spans="1:7" s="25" customFormat="1" ht="42.95" customHeight="1">
      <c r="A4" s="386"/>
      <c r="B4" s="385"/>
      <c r="C4" s="34" t="s">
        <v>48</v>
      </c>
      <c r="D4" s="34" t="s">
        <v>14</v>
      </c>
      <c r="E4" s="34" t="s">
        <v>16</v>
      </c>
      <c r="F4" s="34" t="s">
        <v>147</v>
      </c>
      <c r="G4" s="34" t="s">
        <v>178</v>
      </c>
    </row>
    <row r="5" spans="1:7" s="26" customFormat="1" ht="21" customHeight="1">
      <c r="A5" s="35" t="s">
        <v>149</v>
      </c>
      <c r="B5" s="36">
        <v>63105.04</v>
      </c>
      <c r="C5" s="36">
        <v>68634.070145999998</v>
      </c>
      <c r="D5" s="36">
        <v>68636.070145999998</v>
      </c>
      <c r="E5" s="36">
        <v>68127.69</v>
      </c>
      <c r="F5" s="37">
        <v>7.9591899474273503E-2</v>
      </c>
      <c r="G5" s="38">
        <v>0.99262202948298395</v>
      </c>
    </row>
    <row r="6" spans="1:7" s="25" customFormat="1" ht="21" customHeight="1">
      <c r="A6" s="39" t="s">
        <v>163</v>
      </c>
      <c r="B6" s="40">
        <v>62757.34</v>
      </c>
      <c r="C6" s="41">
        <v>68298.418369000006</v>
      </c>
      <c r="D6" s="41">
        <v>68298.418369000006</v>
      </c>
      <c r="E6" s="40">
        <v>67168.52</v>
      </c>
      <c r="F6" s="42">
        <v>7.0289467335613795E-2</v>
      </c>
      <c r="G6" s="43">
        <v>0.983456448978139</v>
      </c>
    </row>
    <row r="7" spans="1:7" s="25" customFormat="1" ht="21" customHeight="1">
      <c r="A7" s="39" t="s">
        <v>164</v>
      </c>
      <c r="B7" s="41">
        <v>310</v>
      </c>
      <c r="C7" s="41">
        <v>300</v>
      </c>
      <c r="D7" s="41">
        <v>301</v>
      </c>
      <c r="E7" s="41">
        <v>173.39</v>
      </c>
      <c r="F7" s="42">
        <v>-0.44067741935483901</v>
      </c>
      <c r="G7" s="43">
        <v>0.57796666666666696</v>
      </c>
    </row>
    <row r="8" spans="1:7" s="25" customFormat="1" ht="21" customHeight="1">
      <c r="A8" s="39" t="s">
        <v>165</v>
      </c>
      <c r="B8" s="40">
        <v>37.700000000000003</v>
      </c>
      <c r="C8" s="41">
        <v>35.651777000000003</v>
      </c>
      <c r="D8" s="41">
        <v>36.651777000000003</v>
      </c>
      <c r="E8" s="40">
        <v>785.78</v>
      </c>
      <c r="F8" s="42">
        <v>19.842970822281199</v>
      </c>
      <c r="G8" s="43">
        <v>22.0404161060471</v>
      </c>
    </row>
    <row r="9" spans="1:7" s="26" customFormat="1" ht="21" customHeight="1">
      <c r="A9" s="35" t="s">
        <v>151</v>
      </c>
      <c r="B9" s="44"/>
      <c r="C9" s="44"/>
      <c r="D9" s="45"/>
      <c r="E9" s="44"/>
      <c r="F9" s="42" t="s">
        <v>150</v>
      </c>
      <c r="G9" s="43" t="s">
        <v>150</v>
      </c>
    </row>
    <row r="10" spans="1:7" s="25" customFormat="1" ht="21" customHeight="1">
      <c r="A10" s="39" t="s">
        <v>163</v>
      </c>
      <c r="B10" s="46"/>
      <c r="C10" s="46"/>
      <c r="D10" s="47"/>
      <c r="E10" s="46"/>
      <c r="F10" s="42" t="s">
        <v>150</v>
      </c>
      <c r="G10" s="43" t="s">
        <v>150</v>
      </c>
    </row>
    <row r="11" spans="1:7" s="25" customFormat="1" ht="21" customHeight="1">
      <c r="A11" s="39" t="s">
        <v>164</v>
      </c>
      <c r="B11" s="46"/>
      <c r="C11" s="46"/>
      <c r="D11" s="47"/>
      <c r="E11" s="46"/>
      <c r="F11" s="42" t="s">
        <v>150</v>
      </c>
      <c r="G11" s="43" t="s">
        <v>150</v>
      </c>
    </row>
    <row r="12" spans="1:7" s="25" customFormat="1" ht="21" customHeight="1">
      <c r="A12" s="39" t="s">
        <v>165</v>
      </c>
      <c r="B12" s="46"/>
      <c r="C12" s="48"/>
      <c r="D12" s="49"/>
      <c r="E12" s="46"/>
      <c r="F12" s="42" t="s">
        <v>150</v>
      </c>
      <c r="G12" s="43" t="s">
        <v>150</v>
      </c>
    </row>
    <row r="13" spans="1:7" s="26" customFormat="1" ht="21" customHeight="1">
      <c r="A13" s="35" t="s">
        <v>152</v>
      </c>
      <c r="B13" s="36">
        <v>31164.400000000001</v>
      </c>
      <c r="C13" s="36">
        <v>34819.214804000003</v>
      </c>
      <c r="D13" s="36">
        <v>34821.214804000003</v>
      </c>
      <c r="E13" s="36">
        <v>35899.99</v>
      </c>
      <c r="F13" s="37">
        <v>0.15195511545224699</v>
      </c>
      <c r="G13" s="38">
        <v>1.0310396199938401</v>
      </c>
    </row>
    <row r="14" spans="1:7" s="25" customFormat="1" ht="21" customHeight="1">
      <c r="A14" s="39" t="s">
        <v>163</v>
      </c>
      <c r="B14" s="41">
        <v>31150.32</v>
      </c>
      <c r="C14" s="41">
        <v>34812.214804000003</v>
      </c>
      <c r="D14" s="41">
        <v>34813.214804000003</v>
      </c>
      <c r="E14" s="41">
        <v>35647.24</v>
      </c>
      <c r="F14" s="42">
        <v>0.14436191987754901</v>
      </c>
      <c r="G14" s="43">
        <v>1.0239865576120699</v>
      </c>
    </row>
    <row r="15" spans="1:7" s="25" customFormat="1" ht="21" customHeight="1">
      <c r="A15" s="39" t="s">
        <v>164</v>
      </c>
      <c r="B15" s="41">
        <v>11.03</v>
      </c>
      <c r="C15" s="41">
        <v>7</v>
      </c>
      <c r="D15" s="41">
        <v>8</v>
      </c>
      <c r="E15" s="41">
        <v>66.11</v>
      </c>
      <c r="F15" s="42">
        <v>4.9936536718041697</v>
      </c>
      <c r="G15" s="43">
        <v>9.4442857142857104</v>
      </c>
    </row>
    <row r="16" spans="1:7" s="25" customFormat="1" ht="21" customHeight="1">
      <c r="A16" s="39" t="s">
        <v>165</v>
      </c>
      <c r="B16" s="41">
        <v>3.05</v>
      </c>
      <c r="C16" s="41"/>
      <c r="D16" s="41"/>
      <c r="E16" s="41">
        <v>186.64</v>
      </c>
      <c r="F16" s="42">
        <v>60.193442622950798</v>
      </c>
      <c r="G16" s="43" t="s">
        <v>150</v>
      </c>
    </row>
    <row r="17" spans="1:7" s="26" customFormat="1" ht="21" customHeight="1">
      <c r="A17" s="35" t="s">
        <v>153</v>
      </c>
      <c r="B17" s="48">
        <v>143357.56</v>
      </c>
      <c r="C17" s="48">
        <v>158965.78357100001</v>
      </c>
      <c r="D17" s="48">
        <v>133390.58327500001</v>
      </c>
      <c r="E17" s="48">
        <v>155080.23000000001</v>
      </c>
      <c r="F17" s="37">
        <v>8.1772248355789404E-2</v>
      </c>
      <c r="G17" s="38">
        <v>0.97555729614439601</v>
      </c>
    </row>
    <row r="18" spans="1:7" s="25" customFormat="1" ht="21" customHeight="1">
      <c r="A18" s="39" t="s">
        <v>163</v>
      </c>
      <c r="B18" s="50">
        <v>141431.45000000001</v>
      </c>
      <c r="C18" s="46">
        <v>154065.78357100001</v>
      </c>
      <c r="D18" s="46">
        <v>131740.58327500001</v>
      </c>
      <c r="E18" s="50">
        <v>153378.79999999999</v>
      </c>
      <c r="F18" s="42">
        <v>8.4474492766637002E-2</v>
      </c>
      <c r="G18" s="43">
        <v>0.99554097246593698</v>
      </c>
    </row>
    <row r="19" spans="1:7" s="25" customFormat="1" ht="21" customHeight="1">
      <c r="A19" s="39" t="s">
        <v>164</v>
      </c>
      <c r="B19" s="50">
        <v>280.08</v>
      </c>
      <c r="C19" s="41">
        <v>400</v>
      </c>
      <c r="D19" s="41">
        <v>200</v>
      </c>
      <c r="E19" s="50">
        <v>429.66</v>
      </c>
      <c r="F19" s="42">
        <v>0.534061696658098</v>
      </c>
      <c r="G19" s="43">
        <v>1.0741499999999999</v>
      </c>
    </row>
    <row r="20" spans="1:7" s="25" customFormat="1" ht="21" customHeight="1">
      <c r="A20" s="39" t="s">
        <v>165</v>
      </c>
      <c r="B20" s="41">
        <v>1646.03</v>
      </c>
      <c r="C20" s="48">
        <v>4500</v>
      </c>
      <c r="D20" s="46">
        <v>1450</v>
      </c>
      <c r="E20" s="41">
        <v>1271.77</v>
      </c>
      <c r="F20" s="42">
        <v>-0.227371311579983</v>
      </c>
      <c r="G20" s="43">
        <v>0.28261555555555601</v>
      </c>
    </row>
    <row r="21" spans="1:7" s="26" customFormat="1" ht="21" customHeight="1">
      <c r="A21" s="35" t="s">
        <v>154</v>
      </c>
      <c r="B21" s="48">
        <v>209259.28</v>
      </c>
      <c r="C21" s="48">
        <v>222299.32485800001</v>
      </c>
      <c r="D21" s="48">
        <v>225706.07918900001</v>
      </c>
      <c r="E21" s="48">
        <v>242366.84</v>
      </c>
      <c r="F21" s="37">
        <v>0.15821310290277199</v>
      </c>
      <c r="G21" s="38">
        <v>1.0902724970254301</v>
      </c>
    </row>
    <row r="22" spans="1:7" s="25" customFormat="1" ht="21" customHeight="1">
      <c r="A22" s="39" t="s">
        <v>163</v>
      </c>
      <c r="B22" s="50">
        <v>187806.94</v>
      </c>
      <c r="C22" s="41">
        <v>197554.28085800001</v>
      </c>
      <c r="D22" s="50">
        <v>203146.789789</v>
      </c>
      <c r="E22" s="50">
        <v>217543.51</v>
      </c>
      <c r="F22" s="42">
        <v>0.15833584211531301</v>
      </c>
      <c r="G22" s="43">
        <v>1.10118347754948</v>
      </c>
    </row>
    <row r="23" spans="1:7" s="25" customFormat="1" ht="21" customHeight="1">
      <c r="A23" s="39" t="s">
        <v>166</v>
      </c>
      <c r="B23" s="50">
        <v>20895.29</v>
      </c>
      <c r="C23" s="41">
        <v>23145.044000000002</v>
      </c>
      <c r="D23" s="50">
        <v>21559.289400000001</v>
      </c>
      <c r="E23" s="50">
        <v>22000</v>
      </c>
      <c r="F23" s="42">
        <v>5.2868852262878401E-2</v>
      </c>
      <c r="G23" s="43">
        <v>0.95052746497263096</v>
      </c>
    </row>
    <row r="24" spans="1:7" s="25" customFormat="1" ht="21" customHeight="1">
      <c r="A24" s="39" t="s">
        <v>167</v>
      </c>
      <c r="B24" s="50"/>
      <c r="C24" s="41"/>
      <c r="D24" s="50"/>
      <c r="E24" s="50"/>
      <c r="F24" s="42" t="s">
        <v>150</v>
      </c>
      <c r="G24" s="43" t="s">
        <v>150</v>
      </c>
    </row>
    <row r="25" spans="1:7" s="25" customFormat="1" ht="21" customHeight="1">
      <c r="A25" s="39" t="s">
        <v>168</v>
      </c>
      <c r="B25" s="50">
        <v>557.04999999999995</v>
      </c>
      <c r="C25" s="41">
        <v>1600</v>
      </c>
      <c r="D25" s="50">
        <v>1000</v>
      </c>
      <c r="E25" s="50">
        <v>2823.33</v>
      </c>
      <c r="F25" s="42">
        <v>4.0683601113006</v>
      </c>
      <c r="G25" s="43">
        <v>1.76458125</v>
      </c>
    </row>
    <row r="26" spans="1:7" s="26" customFormat="1" ht="21" customHeight="1">
      <c r="A26" s="35" t="s">
        <v>155</v>
      </c>
      <c r="B26" s="36">
        <v>1476.85</v>
      </c>
      <c r="C26" s="36">
        <v>1921.6969529999999</v>
      </c>
      <c r="D26" s="36">
        <v>1641.970924</v>
      </c>
      <c r="E26" s="36">
        <v>1348.14</v>
      </c>
      <c r="F26" s="37">
        <v>-8.7151708027219901E-2</v>
      </c>
      <c r="G26" s="38">
        <v>0.701536211469447</v>
      </c>
    </row>
    <row r="27" spans="1:7" s="25" customFormat="1" ht="21" customHeight="1">
      <c r="A27" s="39" t="s">
        <v>163</v>
      </c>
      <c r="B27" s="41">
        <v>1476.85</v>
      </c>
      <c r="C27" s="41">
        <v>1921.6969529999999</v>
      </c>
      <c r="D27" s="41">
        <v>1610.939564</v>
      </c>
      <c r="E27" s="41">
        <v>1317.24</v>
      </c>
      <c r="F27" s="42">
        <v>-0.10807461827538301</v>
      </c>
      <c r="G27" s="43">
        <v>0.68545667304286995</v>
      </c>
    </row>
    <row r="28" spans="1:7" s="25" customFormat="1" ht="21" customHeight="1">
      <c r="A28" s="39" t="s">
        <v>164</v>
      </c>
      <c r="B28" s="41"/>
      <c r="C28" s="41"/>
      <c r="D28" s="41"/>
      <c r="E28" s="41"/>
      <c r="F28" s="42" t="s">
        <v>150</v>
      </c>
      <c r="G28" s="43" t="s">
        <v>150</v>
      </c>
    </row>
    <row r="29" spans="1:7" s="25" customFormat="1" ht="21" customHeight="1">
      <c r="A29" s="39" t="s">
        <v>165</v>
      </c>
      <c r="B29" s="41"/>
      <c r="C29" s="36"/>
      <c r="D29" s="41">
        <v>31.031359999999999</v>
      </c>
      <c r="E29" s="41">
        <v>30.9</v>
      </c>
      <c r="F29" s="42" t="s">
        <v>150</v>
      </c>
      <c r="G29" s="43" t="s">
        <v>150</v>
      </c>
    </row>
    <row r="30" spans="1:7" s="26" customFormat="1" ht="21" customHeight="1">
      <c r="A30" s="35" t="s">
        <v>156</v>
      </c>
      <c r="B30" s="36">
        <v>2729.8</v>
      </c>
      <c r="C30" s="36">
        <v>3011.616387</v>
      </c>
      <c r="D30" s="36">
        <v>2114.7488979999998</v>
      </c>
      <c r="E30" s="36">
        <v>2276.5500000000002</v>
      </c>
      <c r="F30" s="37">
        <v>-0.16603780496739701</v>
      </c>
      <c r="G30" s="38">
        <v>0.75592296875093401</v>
      </c>
    </row>
    <row r="31" spans="1:7" s="25" customFormat="1" ht="21" customHeight="1">
      <c r="A31" s="39" t="s">
        <v>163</v>
      </c>
      <c r="B31" s="41">
        <v>2532.15</v>
      </c>
      <c r="C31" s="41">
        <v>2845.8963869999998</v>
      </c>
      <c r="D31" s="41">
        <v>2060.8688980000002</v>
      </c>
      <c r="E31" s="41">
        <v>2222.79</v>
      </c>
      <c r="F31" s="42">
        <v>-0.122172857058231</v>
      </c>
      <c r="G31" s="43">
        <v>0.78105092306018697</v>
      </c>
    </row>
    <row r="32" spans="1:7" s="25" customFormat="1" ht="21" customHeight="1">
      <c r="A32" s="39" t="s">
        <v>164</v>
      </c>
      <c r="B32" s="46"/>
      <c r="C32" s="46"/>
      <c r="D32" s="46"/>
      <c r="E32" s="46"/>
      <c r="F32" s="42" t="s">
        <v>150</v>
      </c>
      <c r="G32" s="43" t="s">
        <v>150</v>
      </c>
    </row>
    <row r="33" spans="1:11" s="25" customFormat="1" ht="21" customHeight="1">
      <c r="A33" s="39" t="s">
        <v>165</v>
      </c>
      <c r="B33" s="51">
        <v>197.65</v>
      </c>
      <c r="C33" s="51">
        <v>165.72</v>
      </c>
      <c r="D33" s="51">
        <v>53.88</v>
      </c>
      <c r="E33" s="51">
        <v>53.76</v>
      </c>
      <c r="F33" s="42">
        <v>-0.72800404755881598</v>
      </c>
      <c r="G33" s="43">
        <v>0.324402606806662</v>
      </c>
    </row>
    <row r="34" spans="1:11" s="26" customFormat="1" ht="21" customHeight="1">
      <c r="A34" s="52" t="s">
        <v>169</v>
      </c>
      <c r="B34" s="36">
        <v>451092.93</v>
      </c>
      <c r="C34" s="36">
        <v>489651.70671900001</v>
      </c>
      <c r="D34" s="36">
        <v>466310.66723600001</v>
      </c>
      <c r="E34" s="36">
        <v>505099.44</v>
      </c>
      <c r="F34" s="37">
        <v>0.11972368975058</v>
      </c>
      <c r="G34" s="38">
        <v>1.03154841098076</v>
      </c>
    </row>
    <row r="35" spans="1:11" s="25" customFormat="1" ht="21" customHeight="1">
      <c r="A35" s="39" t="s">
        <v>163</v>
      </c>
      <c r="B35" s="41">
        <v>427155.05</v>
      </c>
      <c r="C35" s="41">
        <v>459498.29094199999</v>
      </c>
      <c r="D35" s="41">
        <v>441670.81469899998</v>
      </c>
      <c r="E35" s="41">
        <v>477278.1</v>
      </c>
      <c r="F35" s="42">
        <v>0.11734158357720401</v>
      </c>
      <c r="G35" s="43">
        <v>1.03869396123661</v>
      </c>
    </row>
    <row r="36" spans="1:11" s="25" customFormat="1" ht="21" customHeight="1">
      <c r="A36" s="39" t="s">
        <v>166</v>
      </c>
      <c r="B36" s="41">
        <v>20895.29</v>
      </c>
      <c r="C36" s="41">
        <v>23145.044000000002</v>
      </c>
      <c r="D36" s="41">
        <v>21559.289400000001</v>
      </c>
      <c r="E36" s="41">
        <v>22000</v>
      </c>
      <c r="F36" s="42">
        <v>5.2868852262878401E-2</v>
      </c>
      <c r="G36" s="43">
        <v>0.95052746497263096</v>
      </c>
    </row>
    <row r="37" spans="1:11" s="25" customFormat="1" ht="21" customHeight="1">
      <c r="A37" s="39" t="s">
        <v>167</v>
      </c>
      <c r="B37" s="41">
        <v>601.11</v>
      </c>
      <c r="C37" s="41">
        <v>707</v>
      </c>
      <c r="D37" s="41">
        <v>509</v>
      </c>
      <c r="E37" s="41">
        <v>669.16</v>
      </c>
      <c r="F37" s="42">
        <v>0.11320723328509</v>
      </c>
      <c r="G37" s="43">
        <v>0.946478076379067</v>
      </c>
    </row>
    <row r="38" spans="1:11" s="25" customFormat="1" ht="21" customHeight="1">
      <c r="A38" s="39" t="s">
        <v>168</v>
      </c>
      <c r="B38" s="41">
        <v>2441.48</v>
      </c>
      <c r="C38" s="41">
        <v>6301.3717770000003</v>
      </c>
      <c r="D38" s="41">
        <v>2571.5631370000001</v>
      </c>
      <c r="E38" s="41">
        <v>5152.18</v>
      </c>
      <c r="F38" s="42">
        <v>1.1102691809885801</v>
      </c>
      <c r="G38" s="43">
        <v>0.81762831686990001</v>
      </c>
    </row>
    <row r="39" spans="1:11" s="26" customFormat="1" ht="21" customHeight="1">
      <c r="A39" s="35" t="s">
        <v>170</v>
      </c>
      <c r="B39" s="36">
        <v>361135.87</v>
      </c>
      <c r="C39" s="36">
        <v>380074.27760099998</v>
      </c>
      <c r="D39" s="36">
        <v>380556.96983700001</v>
      </c>
      <c r="E39" s="36">
        <v>396504.99</v>
      </c>
      <c r="F39" s="37">
        <v>9.7938540416935102E-2</v>
      </c>
      <c r="G39" s="38">
        <v>1.0432302667328901</v>
      </c>
      <c r="H39" s="53" t="s">
        <v>190</v>
      </c>
      <c r="I39" s="53" t="s">
        <v>191</v>
      </c>
      <c r="J39" s="53" t="s">
        <v>192</v>
      </c>
      <c r="K39" s="53"/>
    </row>
    <row r="40" spans="1:11" s="25" customFormat="1" ht="21" customHeight="1">
      <c r="A40" s="39" t="s">
        <v>171</v>
      </c>
      <c r="B40" s="41">
        <v>151279.97</v>
      </c>
      <c r="C40" s="41">
        <v>161464.480148</v>
      </c>
      <c r="D40" s="41">
        <v>161947.172384</v>
      </c>
      <c r="E40" s="41">
        <v>162195.94</v>
      </c>
      <c r="F40" s="42">
        <v>7.2157404579072895E-2</v>
      </c>
      <c r="G40" s="43">
        <v>1.0045301595207199</v>
      </c>
      <c r="H40" s="54">
        <v>149063.95000000001</v>
      </c>
      <c r="I40" s="54">
        <v>10856.69</v>
      </c>
      <c r="J40" s="54">
        <v>2275.3000000000002</v>
      </c>
      <c r="K40" s="57">
        <v>162195.94</v>
      </c>
    </row>
    <row r="41" spans="1:11" s="25" customFormat="1" ht="21" customHeight="1">
      <c r="A41" s="39" t="s">
        <v>172</v>
      </c>
      <c r="B41" s="41">
        <v>209855.9</v>
      </c>
      <c r="C41" s="41">
        <v>218609.79745300001</v>
      </c>
      <c r="D41" s="41">
        <v>218609.79745300001</v>
      </c>
      <c r="E41" s="41">
        <v>234309.05</v>
      </c>
      <c r="F41" s="42">
        <v>0.116523528764262</v>
      </c>
      <c r="G41" s="43">
        <v>1.0718140391231801</v>
      </c>
      <c r="H41" s="54">
        <v>229329.68</v>
      </c>
      <c r="I41" s="54"/>
      <c r="J41" s="54">
        <v>4979.37</v>
      </c>
      <c r="K41" s="57">
        <v>234309.05</v>
      </c>
    </row>
    <row r="42" spans="1:11" s="26" customFormat="1" ht="21" customHeight="1">
      <c r="A42" s="52" t="s">
        <v>173</v>
      </c>
      <c r="B42" s="36">
        <v>812228.8</v>
      </c>
      <c r="C42" s="36">
        <v>869725.98432000005</v>
      </c>
      <c r="D42" s="36">
        <v>846867.63707299996</v>
      </c>
      <c r="E42" s="36">
        <v>901604.43</v>
      </c>
      <c r="F42" s="37">
        <v>0.110037504210636</v>
      </c>
      <c r="G42" s="38">
        <v>1.0366534359726201</v>
      </c>
    </row>
    <row r="43" spans="1:11" s="27" customFormat="1" ht="21.95" customHeight="1">
      <c r="A43" s="55" t="s">
        <v>21</v>
      </c>
      <c r="B43" s="36">
        <v>52558.86</v>
      </c>
      <c r="C43" s="56">
        <v>15649.206254000101</v>
      </c>
      <c r="D43" s="56">
        <v>7164.51779599988</v>
      </c>
      <c r="E43" s="56">
        <v>-25672.73</v>
      </c>
      <c r="F43" s="37">
        <v>-1.4884567511547999</v>
      </c>
      <c r="G43" s="38">
        <v>-1.64051323647407</v>
      </c>
    </row>
    <row r="44" spans="1:11" ht="21.95" customHeight="1">
      <c r="A44" s="55" t="s">
        <v>174</v>
      </c>
      <c r="B44" s="36">
        <v>499131.81</v>
      </c>
      <c r="C44" s="56">
        <v>514781.01625400002</v>
      </c>
      <c r="D44" s="56">
        <v>506296.327796</v>
      </c>
      <c r="E44" s="56">
        <v>473459.08</v>
      </c>
      <c r="F44" s="37">
        <v>-5.1434770306464699E-2</v>
      </c>
      <c r="G44" s="38">
        <v>0.91972909849183104</v>
      </c>
    </row>
  </sheetData>
  <sheetProtection insertColumns="0" insertRows="0" deleteColumns="0" deleteRows="0" autoFilter="0"/>
  <mergeCells count="5">
    <mergeCell ref="A1:G1"/>
    <mergeCell ref="C3:E3"/>
    <mergeCell ref="F3:G3"/>
    <mergeCell ref="A3:A4"/>
    <mergeCell ref="B3:B4"/>
  </mergeCells>
  <phoneticPr fontId="65" type="noConversion"/>
  <conditionalFormatting sqref="B12">
    <cfRule type="cellIs" dxfId="6" priority="1" stopIfTrue="1" operator="lessThan">
      <formula>0</formula>
    </cfRule>
  </conditionalFormatting>
  <conditionalFormatting sqref="C12">
    <cfRule type="cellIs" dxfId="5" priority="5" stopIfTrue="1" operator="lessThan">
      <formula>0</formula>
    </cfRule>
  </conditionalFormatting>
  <conditionalFormatting sqref="D12">
    <cfRule type="cellIs" dxfId="4" priority="4" stopIfTrue="1" operator="lessThan">
      <formula>0</formula>
    </cfRule>
  </conditionalFormatting>
  <conditionalFormatting sqref="E12">
    <cfRule type="cellIs" dxfId="3" priority="3" stopIfTrue="1" operator="lessThan">
      <formula>0</formula>
    </cfRule>
  </conditionalFormatting>
  <conditionalFormatting sqref="B17:E17">
    <cfRule type="cellIs" dxfId="2" priority="2" stopIfTrue="1" operator="lessThan">
      <formula>0</formula>
    </cfRule>
  </conditionalFormatting>
  <conditionalFormatting sqref="G5:G44">
    <cfRule type="cellIs" dxfId="1" priority="6" stopIfTrue="1" operator="greaterThan">
      <formula>10</formula>
    </cfRule>
    <cfRule type="cellIs" dxfId="0" priority="7" stopIfTrue="1" operator="lessThanOrEqual">
      <formula>-1</formula>
    </cfRule>
  </conditionalFormatting>
  <pageMargins left="0.75" right="0.75" top="1" bottom="1" header="0.5" footer="0.5"/>
  <pageSetup paperSize="9" scale="82" fitToHeight="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showZeros="0" workbookViewId="0">
      <selection activeCell="C9" sqref="C9"/>
    </sheetView>
  </sheetViews>
  <sheetFormatPr defaultColWidth="9.75" defaultRowHeight="14.25" customHeight="1"/>
  <cols>
    <col min="1" max="1" width="14.75" style="22" customWidth="1"/>
    <col min="2" max="2" width="15.75" style="22" customWidth="1"/>
    <col min="3" max="3" width="17" style="22" customWidth="1"/>
    <col min="4" max="4" width="14.75" style="22" customWidth="1"/>
    <col min="5" max="5" width="15.375" style="22" customWidth="1"/>
    <col min="6" max="6" width="16.625" style="22" customWidth="1"/>
    <col min="7" max="7" width="16.75" style="22" customWidth="1"/>
  </cols>
  <sheetData>
    <row r="1" spans="1:7" s="22" customFormat="1" ht="45" customHeight="1">
      <c r="A1" s="388" t="s">
        <v>1941</v>
      </c>
      <c r="B1" s="388"/>
      <c r="C1" s="388"/>
      <c r="D1" s="388"/>
      <c r="E1" s="388"/>
      <c r="F1" s="388"/>
      <c r="G1" s="388"/>
    </row>
    <row r="2" spans="1:7" s="334" customFormat="1" ht="20.25" customHeight="1">
      <c r="A2" s="331"/>
      <c r="B2" s="331"/>
      <c r="C2" s="332"/>
      <c r="D2" s="332"/>
      <c r="E2" s="332"/>
      <c r="F2" s="332"/>
      <c r="G2" s="333" t="s">
        <v>1942</v>
      </c>
    </row>
    <row r="3" spans="1:7" s="334" customFormat="1" ht="24" customHeight="1">
      <c r="A3" s="390" t="s">
        <v>1943</v>
      </c>
      <c r="B3" s="389" t="s">
        <v>1944</v>
      </c>
      <c r="C3" s="389"/>
      <c r="D3" s="389"/>
      <c r="E3" s="389" t="s">
        <v>1945</v>
      </c>
      <c r="F3" s="389"/>
      <c r="G3" s="389"/>
    </row>
    <row r="4" spans="1:7" s="334" customFormat="1" ht="24" customHeight="1">
      <c r="A4" s="391"/>
      <c r="B4" s="335"/>
      <c r="C4" s="336" t="s">
        <v>1946</v>
      </c>
      <c r="D4" s="336" t="s">
        <v>1947</v>
      </c>
      <c r="E4" s="335"/>
      <c r="F4" s="336" t="s">
        <v>1946</v>
      </c>
      <c r="G4" s="336" t="s">
        <v>1947</v>
      </c>
    </row>
    <row r="5" spans="1:7" s="334" customFormat="1" ht="20.25" customHeight="1">
      <c r="A5" s="392"/>
      <c r="B5" s="337" t="s">
        <v>193</v>
      </c>
      <c r="C5" s="337" t="s">
        <v>194</v>
      </c>
      <c r="D5" s="337" t="s">
        <v>195</v>
      </c>
      <c r="E5" s="337" t="s">
        <v>196</v>
      </c>
      <c r="F5" s="337" t="s">
        <v>197</v>
      </c>
      <c r="G5" s="337" t="s">
        <v>198</v>
      </c>
    </row>
    <row r="6" spans="1:7" s="334" customFormat="1" ht="23.1" customHeight="1">
      <c r="A6" s="338" t="s">
        <v>1948</v>
      </c>
      <c r="B6" s="339">
        <f>B7</f>
        <v>478477</v>
      </c>
      <c r="C6" s="339">
        <f t="shared" ref="C6:G7" si="0">C7</f>
        <v>189977</v>
      </c>
      <c r="D6" s="339">
        <f t="shared" si="0"/>
        <v>288500</v>
      </c>
      <c r="E6" s="339">
        <f t="shared" si="0"/>
        <v>476376.31345800002</v>
      </c>
      <c r="F6" s="339">
        <f t="shared" si="0"/>
        <v>189976.31345799999</v>
      </c>
      <c r="G6" s="339">
        <f t="shared" si="0"/>
        <v>286400</v>
      </c>
    </row>
    <row r="7" spans="1:7" s="170" customFormat="1" ht="23.1" customHeight="1">
      <c r="A7" s="338" t="s">
        <v>1949</v>
      </c>
      <c r="B7" s="339">
        <f>B8</f>
        <v>478477</v>
      </c>
      <c r="C7" s="339">
        <f t="shared" si="0"/>
        <v>189977</v>
      </c>
      <c r="D7" s="339">
        <f t="shared" si="0"/>
        <v>288500</v>
      </c>
      <c r="E7" s="339">
        <f t="shared" si="0"/>
        <v>476376.31345800002</v>
      </c>
      <c r="F7" s="339">
        <f t="shared" si="0"/>
        <v>189976.31345799999</v>
      </c>
      <c r="G7" s="339">
        <f t="shared" si="0"/>
        <v>286400</v>
      </c>
    </row>
    <row r="8" spans="1:7" s="170" customFormat="1" ht="23.1" customHeight="1">
      <c r="A8" s="338" t="s">
        <v>1950</v>
      </c>
      <c r="B8" s="339">
        <v>478477</v>
      </c>
      <c r="C8" s="339">
        <v>189977</v>
      </c>
      <c r="D8" s="339">
        <v>288500</v>
      </c>
      <c r="E8" s="339">
        <v>476376.31345800002</v>
      </c>
      <c r="F8" s="339">
        <v>189976.31345799999</v>
      </c>
      <c r="G8" s="339">
        <v>286400</v>
      </c>
    </row>
    <row r="9" spans="1:7" s="170" customFormat="1" ht="23.1" customHeight="1">
      <c r="A9" s="338"/>
      <c r="B9" s="339"/>
      <c r="C9" s="339"/>
      <c r="D9" s="339"/>
      <c r="E9" s="339"/>
      <c r="F9" s="339"/>
      <c r="G9" s="339"/>
    </row>
    <row r="10" spans="1:7" s="170" customFormat="1" ht="23.1" customHeight="1">
      <c r="A10" s="338"/>
      <c r="B10" s="339"/>
      <c r="C10" s="339"/>
      <c r="D10" s="339"/>
      <c r="E10" s="339"/>
      <c r="F10" s="339"/>
      <c r="G10" s="339"/>
    </row>
    <row r="11" spans="1:7" s="170" customFormat="1" ht="23.1" customHeight="1">
      <c r="A11" s="338"/>
      <c r="B11" s="339"/>
      <c r="C11" s="339"/>
      <c r="D11" s="339"/>
      <c r="E11" s="339"/>
      <c r="F11" s="339"/>
      <c r="G11" s="339"/>
    </row>
    <row r="12" spans="1:7" s="170" customFormat="1" ht="23.1" customHeight="1">
      <c r="A12" s="338"/>
      <c r="B12" s="339"/>
      <c r="C12" s="339"/>
      <c r="D12" s="339"/>
      <c r="E12" s="339"/>
      <c r="F12" s="339"/>
      <c r="G12" s="339"/>
    </row>
    <row r="13" spans="1:7" s="170" customFormat="1" ht="23.1" customHeight="1">
      <c r="A13" s="338"/>
      <c r="B13" s="339"/>
      <c r="C13" s="339"/>
      <c r="D13" s="339"/>
      <c r="E13" s="339"/>
      <c r="F13" s="339"/>
      <c r="G13" s="339"/>
    </row>
    <row r="14" spans="1:7" s="170" customFormat="1" ht="23.1" customHeight="1">
      <c r="A14" s="338"/>
      <c r="B14" s="339"/>
      <c r="C14" s="339"/>
      <c r="D14" s="339"/>
      <c r="E14" s="339"/>
      <c r="F14" s="339"/>
      <c r="G14" s="339"/>
    </row>
    <row r="15" spans="1:7" s="170" customFormat="1" ht="23.1" customHeight="1">
      <c r="A15" s="338"/>
      <c r="B15" s="339"/>
      <c r="C15" s="339"/>
      <c r="D15" s="339"/>
      <c r="E15" s="339"/>
      <c r="F15" s="339"/>
      <c r="G15" s="339"/>
    </row>
    <row r="16" spans="1:7" s="170" customFormat="1" ht="23.1" customHeight="1">
      <c r="A16" s="338"/>
      <c r="B16" s="339"/>
      <c r="C16" s="339"/>
      <c r="D16" s="339"/>
      <c r="E16" s="339"/>
      <c r="F16" s="339"/>
      <c r="G16" s="339"/>
    </row>
    <row r="17" spans="1:7" s="170" customFormat="1" ht="23.1" customHeight="1">
      <c r="A17" s="338"/>
      <c r="B17" s="339"/>
      <c r="C17" s="339"/>
      <c r="D17" s="339"/>
      <c r="E17" s="339"/>
      <c r="F17" s="339"/>
      <c r="G17" s="339"/>
    </row>
  </sheetData>
  <sheetProtection insertColumns="0" insertRows="0" deleteColumns="0" deleteRows="0" autoFilter="0"/>
  <mergeCells count="4">
    <mergeCell ref="A1:G1"/>
    <mergeCell ref="B3:D3"/>
    <mergeCell ref="E3:G3"/>
    <mergeCell ref="A3:A5"/>
  </mergeCells>
  <phoneticPr fontId="65" type="noConversion"/>
  <printOptions horizontalCentered="1"/>
  <pageMargins left="0.39370078740157483" right="0.39370078740157483" top="0.98425196850393704" bottom="0.98425196850393704" header="0.51181102362204722" footer="0.51181102362204722"/>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showZeros="0" workbookViewId="0">
      <selection activeCell="I7" sqref="I7"/>
    </sheetView>
  </sheetViews>
  <sheetFormatPr defaultColWidth="9" defaultRowHeight="20.25" customHeight="1"/>
  <cols>
    <col min="1" max="1" width="7.125" style="15" customWidth="1"/>
    <col min="2" max="2" width="10.25" style="15" customWidth="1"/>
    <col min="3" max="3" width="29.25" style="15" customWidth="1"/>
    <col min="4" max="4" width="22" style="15" customWidth="1"/>
    <col min="5" max="6" width="16.625" style="15" customWidth="1"/>
    <col min="7" max="7" width="20.625" style="15" customWidth="1"/>
    <col min="8" max="8" width="16.625" style="15" customWidth="1"/>
    <col min="9" max="9" width="13.5" style="19" customWidth="1"/>
    <col min="10" max="10" width="16.75" style="15" customWidth="1"/>
  </cols>
  <sheetData>
    <row r="1" spans="1:10" s="170" customFormat="1" ht="45" customHeight="1">
      <c r="A1" s="370" t="s">
        <v>1972</v>
      </c>
      <c r="B1" s="370"/>
      <c r="C1" s="370"/>
      <c r="D1" s="370"/>
      <c r="E1" s="370"/>
      <c r="F1" s="370"/>
      <c r="G1" s="370"/>
      <c r="H1" s="370"/>
      <c r="I1" s="370"/>
      <c r="J1" s="370"/>
    </row>
    <row r="2" spans="1:10" s="170" customFormat="1" ht="20.25" customHeight="1">
      <c r="A2" s="20"/>
      <c r="B2" s="20"/>
      <c r="C2" s="20"/>
      <c r="D2" s="20"/>
      <c r="E2" s="20"/>
      <c r="F2" s="20"/>
      <c r="G2" s="20"/>
      <c r="H2" s="20"/>
      <c r="I2" s="20"/>
      <c r="J2" s="181" t="s">
        <v>1951</v>
      </c>
    </row>
    <row r="3" spans="1:10" s="170" customFormat="1" ht="30" customHeight="1">
      <c r="A3" s="182" t="s">
        <v>1952</v>
      </c>
      <c r="B3" s="182" t="s">
        <v>1953</v>
      </c>
      <c r="C3" s="182" t="s">
        <v>1954</v>
      </c>
      <c r="D3" s="182" t="s">
        <v>1955</v>
      </c>
      <c r="E3" s="182" t="s">
        <v>1956</v>
      </c>
      <c r="F3" s="182" t="s">
        <v>1957</v>
      </c>
      <c r="G3" s="182" t="s">
        <v>1958</v>
      </c>
      <c r="H3" s="182" t="s">
        <v>1959</v>
      </c>
      <c r="I3" s="21" t="s">
        <v>1960</v>
      </c>
      <c r="J3" s="182" t="s">
        <v>1961</v>
      </c>
    </row>
    <row r="4" spans="1:10" s="170" customFormat="1" ht="30" customHeight="1">
      <c r="A4" s="343"/>
      <c r="B4" s="393" t="s">
        <v>1962</v>
      </c>
      <c r="C4" s="393"/>
      <c r="D4" s="393"/>
      <c r="E4" s="393"/>
      <c r="F4" s="393"/>
      <c r="G4" s="393"/>
      <c r="H4" s="393"/>
      <c r="I4" s="340">
        <f>I5</f>
        <v>16400</v>
      </c>
      <c r="J4" s="343"/>
    </row>
    <row r="5" spans="1:10" s="170" customFormat="1" ht="30" customHeight="1">
      <c r="A5" s="343"/>
      <c r="B5" s="393" t="s">
        <v>1963</v>
      </c>
      <c r="C5" s="393"/>
      <c r="D5" s="393"/>
      <c r="E5" s="393"/>
      <c r="F5" s="393"/>
      <c r="G5" s="393"/>
      <c r="H5" s="393"/>
      <c r="I5" s="340">
        <f>SUM(I6:I8)</f>
        <v>16400</v>
      </c>
      <c r="J5" s="343"/>
    </row>
    <row r="6" spans="1:10" s="170" customFormat="1" ht="30" customHeight="1">
      <c r="A6" s="344">
        <v>1</v>
      </c>
      <c r="B6" s="345" t="s">
        <v>1964</v>
      </c>
      <c r="C6" s="346" t="s">
        <v>1965</v>
      </c>
      <c r="D6" s="346" t="s">
        <v>201</v>
      </c>
      <c r="E6" s="400" t="s">
        <v>1999</v>
      </c>
      <c r="F6" s="347" t="s">
        <v>1966</v>
      </c>
      <c r="G6" s="348" t="s">
        <v>1966</v>
      </c>
      <c r="H6" s="349" t="s">
        <v>1967</v>
      </c>
      <c r="I6" s="341">
        <v>400</v>
      </c>
      <c r="J6" s="350" t="s">
        <v>199</v>
      </c>
    </row>
    <row r="7" spans="1:10" s="170" customFormat="1" ht="30" customHeight="1">
      <c r="A7" s="344">
        <v>2</v>
      </c>
      <c r="B7" s="345" t="s">
        <v>1964</v>
      </c>
      <c r="C7" s="346" t="s">
        <v>1968</v>
      </c>
      <c r="D7" s="346" t="s">
        <v>202</v>
      </c>
      <c r="E7" s="400" t="s">
        <v>2000</v>
      </c>
      <c r="F7" s="347" t="s">
        <v>1970</v>
      </c>
      <c r="G7" s="348" t="s">
        <v>1970</v>
      </c>
      <c r="H7" s="349" t="s">
        <v>1971</v>
      </c>
      <c r="I7" s="341">
        <v>6000</v>
      </c>
      <c r="J7" s="350" t="s">
        <v>200</v>
      </c>
    </row>
    <row r="8" spans="1:10" s="170" customFormat="1" ht="30" customHeight="1">
      <c r="A8" s="344">
        <v>3</v>
      </c>
      <c r="B8" s="345" t="s">
        <v>1964</v>
      </c>
      <c r="C8" s="346" t="s">
        <v>1968</v>
      </c>
      <c r="D8" s="346" t="s">
        <v>202</v>
      </c>
      <c r="E8" s="346" t="s">
        <v>1969</v>
      </c>
      <c r="F8" s="347" t="s">
        <v>1970</v>
      </c>
      <c r="G8" s="348" t="s">
        <v>1970</v>
      </c>
      <c r="H8" s="349" t="s">
        <v>1971</v>
      </c>
      <c r="I8" s="341">
        <v>10000</v>
      </c>
      <c r="J8" s="350" t="s">
        <v>199</v>
      </c>
    </row>
  </sheetData>
  <sheetProtection insertColumns="0" insertRows="0" deleteColumns="0" deleteRows="0" autoFilter="0"/>
  <mergeCells count="3">
    <mergeCell ref="A1:J1"/>
    <mergeCell ref="B4:H4"/>
    <mergeCell ref="B5:H5"/>
  </mergeCells>
  <phoneticPr fontId="65" type="noConversion"/>
  <pageMargins left="0.39370078740157483" right="0.39370078740157483" top="0.98425196850393704" bottom="0.98425196850393704" header="0.51181102362204722" footer="0.51181102362204722"/>
  <pageSetup paperSize="9" scale="8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showZeros="0" workbookViewId="0">
      <selection activeCell="C18" sqref="C18"/>
    </sheetView>
  </sheetViews>
  <sheetFormatPr defaultColWidth="9" defaultRowHeight="20.25" customHeight="1"/>
  <cols>
    <col min="1" max="1" width="44.75" style="15" customWidth="1"/>
    <col min="2" max="3" width="20.125" style="15" customWidth="1"/>
  </cols>
  <sheetData>
    <row r="1" spans="1:3" ht="45" customHeight="1">
      <c r="A1" s="370" t="s">
        <v>1973</v>
      </c>
      <c r="B1" s="370"/>
      <c r="C1" s="370"/>
    </row>
    <row r="2" spans="1:3" s="342" customFormat="1" ht="15" customHeight="1">
      <c r="A2" s="17"/>
      <c r="B2" s="17"/>
      <c r="C2" s="351" t="s">
        <v>13</v>
      </c>
    </row>
    <row r="3" spans="1:3" s="342" customFormat="1" ht="20.25" customHeight="1">
      <c r="A3" s="352" t="s">
        <v>19</v>
      </c>
      <c r="B3" s="352" t="s">
        <v>203</v>
      </c>
      <c r="C3" s="352" t="s">
        <v>204</v>
      </c>
    </row>
    <row r="4" spans="1:3" s="170" customFormat="1" ht="20.25" customHeight="1">
      <c r="A4" s="353" t="s">
        <v>1974</v>
      </c>
      <c r="B4" s="354">
        <f>SUM(B5:B6)</f>
        <v>420229</v>
      </c>
      <c r="C4" s="354">
        <f>SUM(C5:C6)</f>
        <v>420229</v>
      </c>
    </row>
    <row r="5" spans="1:3" s="170" customFormat="1" ht="20.25" customHeight="1">
      <c r="A5" s="353" t="s">
        <v>1975</v>
      </c>
      <c r="B5" s="355">
        <v>147829</v>
      </c>
      <c r="C5" s="355">
        <v>147829</v>
      </c>
    </row>
    <row r="6" spans="1:3" s="170" customFormat="1" ht="20.25" customHeight="1">
      <c r="A6" s="353" t="s">
        <v>1976</v>
      </c>
      <c r="B6" s="354">
        <v>272400</v>
      </c>
      <c r="C6" s="355">
        <v>272400</v>
      </c>
    </row>
    <row r="7" spans="1:3" s="170" customFormat="1" ht="20.25" customHeight="1">
      <c r="A7" s="353" t="s">
        <v>1977</v>
      </c>
      <c r="B7" s="354">
        <f>SUM(B8:B9)</f>
        <v>423500</v>
      </c>
      <c r="C7" s="354">
        <f>SUM(C8:C9)</f>
        <v>423500</v>
      </c>
    </row>
    <row r="8" spans="1:3" s="170" customFormat="1" ht="20.25" customHeight="1">
      <c r="A8" s="353" t="s">
        <v>1975</v>
      </c>
      <c r="B8" s="354">
        <v>151000</v>
      </c>
      <c r="C8" s="354">
        <v>151000</v>
      </c>
    </row>
    <row r="9" spans="1:3" s="170" customFormat="1" ht="20.25" customHeight="1">
      <c r="A9" s="353" t="s">
        <v>1976</v>
      </c>
      <c r="B9" s="354">
        <v>272500</v>
      </c>
      <c r="C9" s="354">
        <v>272500</v>
      </c>
    </row>
    <row r="10" spans="1:3" s="170" customFormat="1" ht="20.25" customHeight="1">
      <c r="A10" s="353" t="s">
        <v>1978</v>
      </c>
      <c r="B10" s="354">
        <f>SUM(B11:B14)</f>
        <v>90540</v>
      </c>
      <c r="C10" s="354">
        <f>SUM(C11:C14)</f>
        <v>90540</v>
      </c>
    </row>
    <row r="11" spans="1:3" s="170" customFormat="1" ht="20.25" customHeight="1">
      <c r="A11" s="353" t="s">
        <v>1979</v>
      </c>
      <c r="B11" s="354">
        <v>400</v>
      </c>
      <c r="C11" s="354">
        <v>400</v>
      </c>
    </row>
    <row r="12" spans="1:3" s="170" customFormat="1" ht="20.25" customHeight="1">
      <c r="A12" s="353" t="s">
        <v>1980</v>
      </c>
      <c r="B12" s="354">
        <v>56140</v>
      </c>
      <c r="C12" s="354">
        <v>56140</v>
      </c>
    </row>
    <row r="13" spans="1:3" s="170" customFormat="1" ht="20.25" customHeight="1">
      <c r="A13" s="353" t="s">
        <v>1981</v>
      </c>
      <c r="B13" s="354">
        <v>16000</v>
      </c>
      <c r="C13" s="354">
        <v>16000</v>
      </c>
    </row>
    <row r="14" spans="1:3" s="170" customFormat="1" ht="20.25" customHeight="1">
      <c r="A14" s="353" t="s">
        <v>1982</v>
      </c>
      <c r="B14" s="354">
        <v>18000</v>
      </c>
      <c r="C14" s="354">
        <v>18000</v>
      </c>
    </row>
    <row r="15" spans="1:3" s="170" customFormat="1" ht="20.25" customHeight="1">
      <c r="A15" s="353" t="s">
        <v>1983</v>
      </c>
      <c r="B15" s="355">
        <f>SUM(B16:B17)</f>
        <v>13946</v>
      </c>
      <c r="C15" s="355">
        <f>SUM(C16:C17)</f>
        <v>13946</v>
      </c>
    </row>
    <row r="16" spans="1:3" s="170" customFormat="1" ht="20.25" customHeight="1">
      <c r="A16" s="353" t="s">
        <v>1984</v>
      </c>
      <c r="B16" s="355">
        <v>4824</v>
      </c>
      <c r="C16" s="355">
        <v>4824</v>
      </c>
    </row>
    <row r="17" spans="1:3" s="170" customFormat="1" ht="20.25" customHeight="1">
      <c r="A17" s="353" t="s">
        <v>1976</v>
      </c>
      <c r="B17" s="355">
        <v>9122</v>
      </c>
      <c r="C17" s="355">
        <v>9122</v>
      </c>
    </row>
    <row r="18" spans="1:3" s="170" customFormat="1" ht="20.25" customHeight="1">
      <c r="A18" s="353" t="s">
        <v>1985</v>
      </c>
      <c r="B18" s="354">
        <f>SUM(B19:B20)</f>
        <v>476376</v>
      </c>
      <c r="C18" s="354">
        <f>SUM(C19:C20)</f>
        <v>476376</v>
      </c>
    </row>
    <row r="19" spans="1:3" s="170" customFormat="1" ht="20.25" customHeight="1">
      <c r="A19" s="353" t="s">
        <v>1975</v>
      </c>
      <c r="B19" s="355">
        <v>189976</v>
      </c>
      <c r="C19" s="355">
        <v>189976</v>
      </c>
    </row>
    <row r="20" spans="1:3" s="170" customFormat="1" ht="20.25" customHeight="1">
      <c r="A20" s="353" t="s">
        <v>1976</v>
      </c>
      <c r="B20" s="354">
        <v>286400</v>
      </c>
      <c r="C20" s="354">
        <v>286400</v>
      </c>
    </row>
    <row r="21" spans="1:3" s="170" customFormat="1" ht="20.25" customHeight="1">
      <c r="A21" s="353" t="s">
        <v>1986</v>
      </c>
      <c r="B21" s="355">
        <f>SUM(B22:B23)</f>
        <v>478477</v>
      </c>
      <c r="C21" s="355">
        <f>SUM(C22:C23)</f>
        <v>478477</v>
      </c>
    </row>
    <row r="22" spans="1:3" s="170" customFormat="1" ht="20.25" customHeight="1">
      <c r="A22" s="353" t="s">
        <v>1975</v>
      </c>
      <c r="B22" s="355">
        <v>189977</v>
      </c>
      <c r="C22" s="355">
        <v>189977</v>
      </c>
    </row>
    <row r="23" spans="1:3" s="170" customFormat="1" ht="20.25" customHeight="1">
      <c r="A23" s="353" t="s">
        <v>1976</v>
      </c>
      <c r="B23" s="355">
        <v>288500</v>
      </c>
      <c r="C23" s="355">
        <v>288500</v>
      </c>
    </row>
  </sheetData>
  <sheetProtection insertColumns="0" insertRows="0" deleteColumns="0" deleteRows="0" autoFilter="0"/>
  <mergeCells count="1">
    <mergeCell ref="A1:C1"/>
  </mergeCells>
  <phoneticPr fontId="65" type="noConversion"/>
  <printOptions horizontalCentered="1"/>
  <pageMargins left="0.39370078740157483" right="0.39370078740157483" top="0.98425196850393704" bottom="0.98425196850393704" header="0.51181102362204722" footer="0.5118110236220472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tabSelected="1" workbookViewId="0">
      <selection activeCell="B3" sqref="B3"/>
    </sheetView>
  </sheetViews>
  <sheetFormatPr defaultColWidth="9" defaultRowHeight="13.5"/>
  <cols>
    <col min="1" max="1" width="25.875" style="11" customWidth="1"/>
    <col min="2" max="2" width="97.125" style="12" customWidth="1"/>
    <col min="3" max="16384" width="9" style="1"/>
  </cols>
  <sheetData>
    <row r="1" spans="1:2" s="10" customFormat="1" ht="96" customHeight="1">
      <c r="A1" s="394" t="s">
        <v>205</v>
      </c>
      <c r="B1" s="395"/>
    </row>
    <row r="2" spans="1:2" s="10" customFormat="1" ht="27" customHeight="1">
      <c r="A2" s="13" t="s">
        <v>206</v>
      </c>
      <c r="B2" s="13" t="s">
        <v>207</v>
      </c>
    </row>
    <row r="3" spans="1:2" ht="126.95" customHeight="1">
      <c r="A3" s="13" t="s">
        <v>208</v>
      </c>
      <c r="B3" s="398" t="s">
        <v>1998</v>
      </c>
    </row>
    <row r="4" spans="1:2" ht="356.1" customHeight="1">
      <c r="A4" s="14" t="s">
        <v>209</v>
      </c>
      <c r="B4" s="397" t="s">
        <v>1997</v>
      </c>
    </row>
    <row r="5" spans="1:2" ht="99.95" customHeight="1">
      <c r="A5" s="13" t="s">
        <v>210</v>
      </c>
      <c r="B5" s="399" t="s">
        <v>2001</v>
      </c>
    </row>
  </sheetData>
  <mergeCells count="1">
    <mergeCell ref="A1:B1"/>
  </mergeCells>
  <phoneticPr fontId="65" type="noConversion"/>
  <pageMargins left="0.75" right="0.75" top="1" bottom="1" header="0.5" footer="0.5"/>
  <pageSetup paperSize="9" scale="71"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showGridLines="0" workbookViewId="0">
      <selection activeCell="B5" sqref="B5"/>
    </sheetView>
  </sheetViews>
  <sheetFormatPr defaultColWidth="9" defaultRowHeight="13.5"/>
  <cols>
    <col min="1" max="1" width="5.375" style="1" customWidth="1"/>
    <col min="2" max="2" width="76.875" style="1" customWidth="1"/>
    <col min="3" max="3" width="125.125" style="1" customWidth="1"/>
    <col min="4" max="16384" width="9" style="1"/>
  </cols>
  <sheetData>
    <row r="1" spans="1:3" ht="60" customHeight="1">
      <c r="A1" s="396" t="s">
        <v>12</v>
      </c>
      <c r="B1" s="396"/>
      <c r="C1" s="396"/>
    </row>
    <row r="2" spans="1:3" ht="27.95" customHeight="1">
      <c r="A2" s="3" t="s">
        <v>0</v>
      </c>
      <c r="B2" s="3" t="s">
        <v>211</v>
      </c>
      <c r="C2" s="3" t="s">
        <v>212</v>
      </c>
    </row>
    <row r="3" spans="1:3" s="2" customFormat="1" ht="27.95" customHeight="1">
      <c r="A3" s="4">
        <v>1</v>
      </c>
      <c r="B3" s="5" t="s">
        <v>1987</v>
      </c>
      <c r="C3" s="356" t="s">
        <v>1988</v>
      </c>
    </row>
    <row r="4" spans="1:3" s="2" customFormat="1" ht="27.95" customHeight="1">
      <c r="A4" s="4">
        <v>2</v>
      </c>
      <c r="B4" s="5" t="s">
        <v>1989</v>
      </c>
      <c r="C4" s="356" t="s">
        <v>1990</v>
      </c>
    </row>
    <row r="5" spans="1:3" s="2" customFormat="1" ht="27.95" customHeight="1">
      <c r="A5" s="4">
        <v>3</v>
      </c>
      <c r="B5" s="5" t="s">
        <v>1991</v>
      </c>
      <c r="C5" s="356" t="s">
        <v>1992</v>
      </c>
    </row>
    <row r="6" spans="1:3" s="2" customFormat="1" ht="27.95" customHeight="1">
      <c r="A6" s="4">
        <v>4</v>
      </c>
      <c r="B6" s="5" t="s">
        <v>1993</v>
      </c>
      <c r="C6" s="356" t="s">
        <v>1994</v>
      </c>
    </row>
    <row r="7" spans="1:3" s="2" customFormat="1" ht="27.95" customHeight="1">
      <c r="A7" s="4">
        <v>5</v>
      </c>
      <c r="B7" s="5" t="s">
        <v>1995</v>
      </c>
      <c r="C7" s="356" t="s">
        <v>1996</v>
      </c>
    </row>
    <row r="8" spans="1:3" s="2" customFormat="1" ht="27.95" customHeight="1">
      <c r="A8" s="4">
        <v>6</v>
      </c>
      <c r="B8" s="6"/>
      <c r="C8" s="357"/>
    </row>
    <row r="9" spans="1:3" s="2" customFormat="1" ht="27.95" customHeight="1">
      <c r="A9" s="4">
        <v>7</v>
      </c>
      <c r="B9" s="7"/>
      <c r="C9" s="357"/>
    </row>
    <row r="10" spans="1:3" s="2" customFormat="1" ht="27.95" customHeight="1">
      <c r="A10" s="4">
        <v>8</v>
      </c>
      <c r="B10" s="8"/>
      <c r="C10" s="356"/>
    </row>
    <row r="11" spans="1:3" s="2" customFormat="1" ht="27.95" customHeight="1">
      <c r="A11" s="4">
        <v>9</v>
      </c>
      <c r="B11" s="9"/>
      <c r="C11" s="356"/>
    </row>
    <row r="12" spans="1:3" s="2" customFormat="1" ht="27.95" customHeight="1">
      <c r="A12" s="4">
        <v>10</v>
      </c>
      <c r="B12" s="7"/>
      <c r="C12" s="358"/>
    </row>
    <row r="13" spans="1:3" s="2" customFormat="1" ht="27.95" customHeight="1">
      <c r="A13" s="4">
        <v>11</v>
      </c>
      <c r="B13" s="8"/>
      <c r="C13" s="356"/>
    </row>
    <row r="14" spans="1:3" s="2" customFormat="1" ht="27.95" customHeight="1">
      <c r="A14" s="4">
        <v>12</v>
      </c>
      <c r="B14" s="8"/>
      <c r="C14" s="356"/>
    </row>
    <row r="15" spans="1:3" s="2" customFormat="1" ht="27.95" customHeight="1">
      <c r="A15" s="4">
        <v>13</v>
      </c>
      <c r="B15" s="6"/>
      <c r="C15" s="356"/>
    </row>
  </sheetData>
  <mergeCells count="1">
    <mergeCell ref="A1:C1"/>
  </mergeCells>
  <phoneticPr fontId="65" type="noConversion"/>
  <pageMargins left="0.75" right="0.75" top="1" bottom="1" header="0.5" footer="0.5"/>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15</vt:i4>
      </vt:variant>
    </vt:vector>
  </HeadingPairs>
  <TitlesOfParts>
    <vt:vector size="47" baseType="lpstr">
      <vt:lpstr>2023年南华县财政决算公开目录</vt:lpstr>
      <vt:lpstr>1-2023年南华县一般公共预算收入决算表</vt:lpstr>
      <vt:lpstr>2-2023年南华县一般公共预算支出决算表</vt:lpstr>
      <vt:lpstr>3-2023年南华县一般公共预算支出决算明细表</vt:lpstr>
      <vt:lpstr>4-2023年南华县税收返还和转移支付收入</vt:lpstr>
      <vt:lpstr>5-2023年南华县本级一般公共预算收入决算表</vt:lpstr>
      <vt:lpstr>6-2023年南华县本级一般公共预算支出决算表</vt:lpstr>
      <vt:lpstr>7-2023年南华县本级一般公共预算支出决算明细表</vt:lpstr>
      <vt:lpstr>8-2023年南华县本级对下税收返还和转移支付支出决算表</vt:lpstr>
      <vt:lpstr>9-2023年南华县本级对下税收返还和转移支付分地区决算表</vt:lpstr>
      <vt:lpstr>10-2023年南华县本级对下专项转移支付分地区分项目决算表</vt:lpstr>
      <vt:lpstr>11-2023年南华县本级一般公共预算基本支出（经济分类）决算</vt:lpstr>
      <vt:lpstr>12-2023年南华县政府性基金预算收入决算表</vt:lpstr>
      <vt:lpstr>13-2023年南华县政府性基金预算支出决算表</vt:lpstr>
      <vt:lpstr>14-2023年南华县本级政府性基金预算收入决算表</vt:lpstr>
      <vt:lpstr>15-2023年南华县本级政府性基金预算支出决算表</vt:lpstr>
      <vt:lpstr>16-2023年南华县本级对下政府性基金转移支付支出决算表</vt:lpstr>
      <vt:lpstr>17-2023年南华县国有资本经营预算收入决算表</vt:lpstr>
      <vt:lpstr>18-2023年南华县国有资本经营预算支出决算表</vt:lpstr>
      <vt:lpstr>19-2023年南华县本级国有资本经营预算收入决算表</vt:lpstr>
      <vt:lpstr>20-2023年南华县本级国有资本经营预算支出决算表</vt:lpstr>
      <vt:lpstr>21-2023年南华县本级国有资本经营预算对下转移支付分地区决</vt:lpstr>
      <vt:lpstr>22-2023年南华县本级国有资本经营预算对下转移支付分项目决</vt:lpstr>
      <vt:lpstr>23-2023年南华县社会保险基金收入决算情况表</vt:lpstr>
      <vt:lpstr>24-2023年楚雄州社会保险基金支出决算情况表</vt:lpstr>
      <vt:lpstr>25-2023年楚雄州本级社会保险基金收入决算情况表</vt:lpstr>
      <vt:lpstr>26-2023年楚雄州本级社会保险基金支出决算情况表</vt:lpstr>
      <vt:lpstr>27-2023年南华县地方政府债务限额及余额决算表</vt:lpstr>
      <vt:lpstr>28-2023年南华县地方政府债券使用情况表</vt:lpstr>
      <vt:lpstr>29-2023年南华县地方政府债务发行及还本付息表</vt:lpstr>
      <vt:lpstr>5.2023年重点工作情况解释说明汇总表</vt:lpstr>
      <vt:lpstr>6.2023年绩效评价结果公开网址</vt:lpstr>
      <vt:lpstr>'11-2023年南华县本级一般公共预算基本支出（经济分类）决算'!Print_Titles</vt:lpstr>
      <vt:lpstr>'1-2023年南华县一般公共预算收入决算表'!Print_Titles</vt:lpstr>
      <vt:lpstr>'12-2023年南华县政府性基金预算收入决算表'!Print_Titles</vt:lpstr>
      <vt:lpstr>'13-2023年南华县政府性基金预算支出决算表'!Print_Titles</vt:lpstr>
      <vt:lpstr>'14-2023年南华县本级政府性基金预算收入决算表'!Print_Titles</vt:lpstr>
      <vt:lpstr>'15-2023年南华县本级政府性基金预算支出决算表'!Print_Titles</vt:lpstr>
      <vt:lpstr>'17-2023年南华县国有资本经营预算收入决算表'!Print_Titles</vt:lpstr>
      <vt:lpstr>'19-2023年南华县本级国有资本经营预算收入决算表'!Print_Titles</vt:lpstr>
      <vt:lpstr>'2-2023年南华县一般公共预算支出决算表'!Print_Titles</vt:lpstr>
      <vt:lpstr>'3-2023年南华县一般公共预算支出决算明细表'!Print_Titles</vt:lpstr>
      <vt:lpstr>'4-2023年南华县税收返还和转移支付收入'!Print_Titles</vt:lpstr>
      <vt:lpstr>'5-2023年南华县本级一般公共预算收入决算表'!Print_Titles</vt:lpstr>
      <vt:lpstr>'6-2023年南华县本级一般公共预算支出决算表'!Print_Titles</vt:lpstr>
      <vt:lpstr>'7-2023年南华县本级一般公共预算支出决算明细表'!Print_Titles</vt:lpstr>
      <vt:lpstr>'8-2023年南华县本级对下税收返还和转移支付支出决算表'!Print_Titles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何桂超</cp:lastModifiedBy>
  <cp:lastPrinted>2024-09-12T06:48:27Z</cp:lastPrinted>
  <dcterms:created xsi:type="dcterms:W3CDTF">2024-06-12T01:21:00Z</dcterms:created>
  <dcterms:modified xsi:type="dcterms:W3CDTF">2024-09-27T05:53:51Z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205B9C7BC5614FFB8FFC191B00867630</vt:lpwstr>
  </property>
  <property fmtid="{D5CDD505-2E9C-101B-9397-08002B2CF9AE}" pid="3" name="KSOProductBuildVer">
    <vt:lpwstr>2052-11.8.2.12085</vt:lpwstr>
  </property>
</Properties>
</file>